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40" windowWidth="12315" windowHeight="8280" activeTab="6"/>
  </bookViews>
  <sheets>
    <sheet name="TNTT HD2020" sheetId="67" r:id="rId1"/>
    <sheet name="TNTT HD68.2020" sheetId="66" r:id="rId2"/>
    <sheet name="TNTT DP2020" sheetId="65" r:id="rId3"/>
    <sheet name="TNTTDSo 2020" sheetId="64" r:id="rId4"/>
    <sheet name="TNTT xã 2020" sheetId="63" r:id="rId5"/>
    <sheet name="TNTT GT2020 " sheetId="62" state="hidden" r:id="rId6"/>
    <sheet name="TNTT2020DT" sheetId="61" r:id="rId7"/>
    <sheet name="Sheet1" sheetId="13" r:id="rId8"/>
  </sheets>
  <definedNames>
    <definedName name="_xlnm.Print_Titles" localSheetId="0">'TNTT HD2020'!$15:$17</definedName>
    <definedName name="_xlnm.Print_Titles" localSheetId="1">'TNTT HD68.2020'!$15:$17</definedName>
    <definedName name="_xlnm.Print_Titles" localSheetId="4">'TNTT xã 2020'!$15:$17</definedName>
    <definedName name="_xlnm.Print_Titles" localSheetId="6">TNTT2020DT!$15:$17</definedName>
    <definedName name="_xlnm.Print_Titles" localSheetId="3">'TNTTDSo 2020'!$15:$17</definedName>
  </definedNames>
  <calcPr calcId="144525"/>
</workbook>
</file>

<file path=xl/calcChain.xml><?xml version="1.0" encoding="utf-8"?>
<calcChain xmlns="http://schemas.openxmlformats.org/spreadsheetml/2006/main">
  <c r="E68" i="61" l="1"/>
  <c r="E67" i="61"/>
  <c r="E66" i="61"/>
  <c r="E65" i="61"/>
  <c r="E63" i="61"/>
  <c r="E62" i="61"/>
  <c r="E61" i="61"/>
  <c r="E59" i="61"/>
  <c r="E58" i="61"/>
  <c r="E57" i="61"/>
  <c r="P18" i="61" l="1"/>
  <c r="Q18" i="61"/>
  <c r="E55" i="61"/>
  <c r="E22" i="66"/>
  <c r="E23" i="66"/>
  <c r="E24" i="66"/>
  <c r="E25" i="66"/>
  <c r="E26" i="66"/>
  <c r="E27" i="66"/>
  <c r="E28" i="66"/>
  <c r="E29" i="66"/>
  <c r="E30" i="66"/>
  <c r="E31" i="66"/>
  <c r="E32" i="66"/>
  <c r="E33" i="66"/>
  <c r="E34" i="66"/>
  <c r="E35" i="66"/>
  <c r="E36" i="66"/>
  <c r="E37" i="66"/>
  <c r="E38" i="66"/>
  <c r="E39" i="66"/>
  <c r="E40" i="66"/>
  <c r="F18" i="66"/>
  <c r="G18" i="66"/>
  <c r="H18" i="66"/>
  <c r="I18" i="66"/>
  <c r="J18" i="66"/>
  <c r="K18" i="66"/>
  <c r="L18" i="66"/>
  <c r="M18" i="66"/>
  <c r="N18" i="66"/>
  <c r="O18" i="66"/>
  <c r="P18" i="66"/>
  <c r="Q18" i="66"/>
  <c r="E21" i="65"/>
  <c r="E22" i="65"/>
  <c r="E23" i="65"/>
  <c r="E24" i="65"/>
  <c r="E25" i="65"/>
  <c r="E26" i="65"/>
  <c r="E27" i="65"/>
  <c r="E28" i="65"/>
  <c r="E29" i="65"/>
  <c r="E30" i="65"/>
  <c r="E31" i="65"/>
  <c r="E32" i="65"/>
  <c r="E33" i="65"/>
  <c r="E20" i="65"/>
  <c r="E18" i="65" s="1"/>
  <c r="E21" i="64"/>
  <c r="E22" i="64"/>
  <c r="E23" i="64"/>
  <c r="E24" i="64"/>
  <c r="E25" i="64"/>
  <c r="E26" i="64"/>
  <c r="E27" i="64"/>
  <c r="E28" i="64"/>
  <c r="E29" i="64"/>
  <c r="E30" i="64"/>
  <c r="E31" i="64"/>
  <c r="E32" i="64"/>
  <c r="E33" i="64"/>
  <c r="E34" i="64"/>
  <c r="E35" i="64"/>
  <c r="E36" i="64"/>
  <c r="E37" i="64"/>
  <c r="E20" i="64"/>
  <c r="E19" i="64" s="1"/>
  <c r="E21" i="63"/>
  <c r="E22" i="63"/>
  <c r="E23" i="63"/>
  <c r="E24" i="63"/>
  <c r="E25" i="63"/>
  <c r="E26" i="63"/>
  <c r="E27" i="63"/>
  <c r="E28" i="63"/>
  <c r="E29" i="63"/>
  <c r="E30" i="63"/>
  <c r="E31" i="63"/>
  <c r="E32" i="63"/>
  <c r="E33" i="63"/>
  <c r="E34" i="63"/>
  <c r="E35" i="63"/>
  <c r="E36" i="63"/>
  <c r="E37" i="63"/>
  <c r="E38" i="63"/>
  <c r="E39" i="63"/>
  <c r="E40" i="63"/>
  <c r="E41" i="63"/>
  <c r="E42" i="63"/>
  <c r="E43" i="63"/>
  <c r="E44" i="63"/>
  <c r="E45" i="63"/>
  <c r="E46" i="63"/>
  <c r="E47" i="63"/>
  <c r="E48" i="63"/>
  <c r="E49" i="63"/>
  <c r="E50" i="63"/>
  <c r="E51" i="63"/>
  <c r="E52" i="63"/>
  <c r="E53" i="63"/>
  <c r="E54" i="63"/>
  <c r="E55" i="63"/>
  <c r="E56" i="63"/>
  <c r="E57" i="63"/>
  <c r="E58" i="63"/>
  <c r="E59" i="63"/>
  <c r="E60" i="63"/>
  <c r="E61" i="63"/>
  <c r="E62" i="63"/>
  <c r="E63" i="63"/>
  <c r="E64" i="63"/>
  <c r="E65" i="63"/>
  <c r="E66" i="63"/>
  <c r="E67" i="63"/>
  <c r="E68" i="63"/>
  <c r="E69" i="63"/>
  <c r="E70" i="63"/>
  <c r="E71" i="63"/>
  <c r="E72" i="63"/>
  <c r="E73" i="63"/>
  <c r="E74" i="63"/>
  <c r="E75" i="63"/>
  <c r="E76" i="63"/>
  <c r="E77" i="63"/>
  <c r="E78" i="63"/>
  <c r="E79" i="63"/>
  <c r="E80" i="63"/>
  <c r="E81" i="63"/>
  <c r="E82" i="63"/>
  <c r="E83" i="63"/>
  <c r="E84" i="63"/>
  <c r="E85" i="63"/>
  <c r="E86" i="63"/>
  <c r="E87" i="63"/>
  <c r="E88" i="63"/>
  <c r="E89" i="63"/>
  <c r="E90" i="63"/>
  <c r="E91" i="63"/>
  <c r="E92" i="63"/>
  <c r="E93" i="63"/>
  <c r="E94" i="63"/>
  <c r="E95" i="63"/>
  <c r="E96" i="63"/>
  <c r="E97" i="63"/>
  <c r="E98" i="63"/>
  <c r="E99" i="63"/>
  <c r="E100" i="63"/>
  <c r="E20" i="63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50" i="61"/>
  <c r="E51" i="61"/>
  <c r="E52" i="61"/>
  <c r="E53" i="61"/>
  <c r="E54" i="61"/>
  <c r="E56" i="61"/>
  <c r="E60" i="61"/>
  <c r="E64" i="61"/>
  <c r="E69" i="61"/>
  <c r="E70" i="61"/>
  <c r="E71" i="61"/>
  <c r="E72" i="61"/>
  <c r="E73" i="61"/>
  <c r="E74" i="61"/>
  <c r="E75" i="61"/>
  <c r="E76" i="61"/>
  <c r="E77" i="61"/>
  <c r="E78" i="61"/>
  <c r="E79" i="61"/>
  <c r="E80" i="61"/>
  <c r="E81" i="61"/>
  <c r="E82" i="61"/>
  <c r="E83" i="61"/>
  <c r="E84" i="61"/>
  <c r="E85" i="61"/>
  <c r="E86" i="61"/>
  <c r="E20" i="61"/>
  <c r="F18" i="61"/>
  <c r="S87" i="61" s="1"/>
  <c r="G18" i="61"/>
  <c r="H18" i="61"/>
  <c r="I18" i="61"/>
  <c r="J18" i="61"/>
  <c r="K18" i="61"/>
  <c r="L18" i="61"/>
  <c r="M18" i="61"/>
  <c r="N18" i="61"/>
  <c r="O18" i="61"/>
  <c r="F18" i="63"/>
  <c r="G18" i="63"/>
  <c r="H18" i="63"/>
  <c r="I18" i="63"/>
  <c r="J18" i="63"/>
  <c r="K18" i="63"/>
  <c r="L18" i="63"/>
  <c r="M18" i="63"/>
  <c r="N18" i="63"/>
  <c r="O18" i="63"/>
  <c r="G18" i="64"/>
  <c r="H18" i="64"/>
  <c r="I18" i="64"/>
  <c r="J18" i="64"/>
  <c r="K18" i="64"/>
  <c r="L18" i="64"/>
  <c r="M18" i="64"/>
  <c r="N18" i="64"/>
  <c r="O18" i="64"/>
  <c r="F18" i="64"/>
  <c r="G19" i="63"/>
  <c r="F19" i="63"/>
  <c r="H19" i="63"/>
  <c r="F20" i="66"/>
  <c r="G20" i="66"/>
  <c r="H20" i="66"/>
  <c r="I20" i="66"/>
  <c r="J20" i="66"/>
  <c r="K20" i="66"/>
  <c r="L20" i="66"/>
  <c r="M20" i="66"/>
  <c r="N20" i="66"/>
  <c r="O20" i="66"/>
  <c r="P20" i="66"/>
  <c r="Q20" i="66"/>
  <c r="F19" i="65"/>
  <c r="G19" i="65"/>
  <c r="H19" i="65"/>
  <c r="I19" i="65"/>
  <c r="J19" i="65"/>
  <c r="K19" i="65"/>
  <c r="L19" i="65"/>
  <c r="M19" i="65"/>
  <c r="N19" i="65"/>
  <c r="O19" i="65"/>
  <c r="P19" i="65"/>
  <c r="Q19" i="65"/>
  <c r="F19" i="64"/>
  <c r="G19" i="64"/>
  <c r="H19" i="64"/>
  <c r="I19" i="64"/>
  <c r="J19" i="64"/>
  <c r="K19" i="64"/>
  <c r="L19" i="64"/>
  <c r="M19" i="64"/>
  <c r="N19" i="64"/>
  <c r="O19" i="64"/>
  <c r="P19" i="64"/>
  <c r="Q19" i="64"/>
  <c r="I19" i="63"/>
  <c r="J19" i="63"/>
  <c r="K19" i="63"/>
  <c r="L19" i="63"/>
  <c r="M19" i="63"/>
  <c r="N19" i="63"/>
  <c r="O19" i="63"/>
  <c r="P19" i="63"/>
  <c r="Q19" i="63"/>
  <c r="F19" i="61"/>
  <c r="G19" i="61"/>
  <c r="H19" i="61"/>
  <c r="I19" i="61"/>
  <c r="J19" i="61"/>
  <c r="K19" i="61"/>
  <c r="L19" i="61"/>
  <c r="M19" i="61"/>
  <c r="N19" i="61"/>
  <c r="O19" i="61"/>
  <c r="P19" i="61"/>
  <c r="Q19" i="61"/>
  <c r="L34" i="67"/>
  <c r="L29" i="67" s="1"/>
  <c r="K29" i="67"/>
  <c r="J29" i="67"/>
  <c r="I29" i="67"/>
  <c r="H29" i="67"/>
  <c r="G29" i="67"/>
  <c r="F29" i="67"/>
  <c r="E29" i="67"/>
  <c r="D29" i="67"/>
  <c r="E24" i="67"/>
  <c r="E23" i="67"/>
  <c r="E22" i="67"/>
  <c r="E21" i="67"/>
  <c r="E20" i="67" s="1"/>
  <c r="G20" i="67"/>
  <c r="F20" i="67"/>
  <c r="L18" i="67"/>
  <c r="J18" i="67"/>
  <c r="I18" i="67"/>
  <c r="H18" i="67"/>
  <c r="G18" i="67"/>
  <c r="N22" i="67" s="1"/>
  <c r="F18" i="67"/>
  <c r="Q113" i="66"/>
  <c r="Q108" i="66" s="1"/>
  <c r="P108" i="66"/>
  <c r="M108" i="66"/>
  <c r="I108" i="66"/>
  <c r="H108" i="66"/>
  <c r="G108" i="66"/>
  <c r="F108" i="66"/>
  <c r="E108" i="66"/>
  <c r="D108" i="66"/>
  <c r="E21" i="66"/>
  <c r="E18" i="66" s="1"/>
  <c r="S115" i="66"/>
  <c r="Q45" i="65"/>
  <c r="Q44" i="65"/>
  <c r="Q39" i="65"/>
  <c r="P39" i="65"/>
  <c r="M39" i="65"/>
  <c r="I39" i="65"/>
  <c r="H39" i="65"/>
  <c r="G39" i="65"/>
  <c r="F39" i="65"/>
  <c r="E39" i="65"/>
  <c r="D39" i="65"/>
  <c r="Q101" i="64"/>
  <c r="P101" i="64"/>
  <c r="O101" i="64"/>
  <c r="N101" i="64"/>
  <c r="M101" i="64"/>
  <c r="G101" i="64"/>
  <c r="F101" i="64"/>
  <c r="E101" i="64"/>
  <c r="D101" i="64"/>
  <c r="S38" i="64"/>
  <c r="Q18" i="64"/>
  <c r="P112" i="63"/>
  <c r="Q112" i="63" s="1"/>
  <c r="O111" i="63"/>
  <c r="P111" i="63" s="1"/>
  <c r="Q111" i="63" s="1"/>
  <c r="M110" i="63"/>
  <c r="G110" i="63"/>
  <c r="P110" i="63" s="1"/>
  <c r="Q110" i="63" s="1"/>
  <c r="G109" i="63"/>
  <c r="P109" i="63" s="1"/>
  <c r="G108" i="63"/>
  <c r="P108" i="63" s="1"/>
  <c r="Q108" i="63" s="1"/>
  <c r="P107" i="63"/>
  <c r="Q107" i="63" s="1"/>
  <c r="O106" i="63"/>
  <c r="N106" i="63"/>
  <c r="M106" i="63"/>
  <c r="F106" i="63"/>
  <c r="E106" i="63"/>
  <c r="D106" i="63"/>
  <c r="S101" i="63"/>
  <c r="Q37" i="62"/>
  <c r="T37" i="62" s="1"/>
  <c r="P37" i="62"/>
  <c r="O37" i="62"/>
  <c r="N37" i="62"/>
  <c r="M37" i="62"/>
  <c r="G37" i="62"/>
  <c r="F37" i="62"/>
  <c r="E37" i="62"/>
  <c r="D37" i="62"/>
  <c r="E31" i="62"/>
  <c r="E30" i="62"/>
  <c r="E29" i="62"/>
  <c r="E28" i="62"/>
  <c r="E27" i="62"/>
  <c r="E26" i="62"/>
  <c r="E25" i="62"/>
  <c r="E24" i="62"/>
  <c r="E23" i="62"/>
  <c r="E22" i="62"/>
  <c r="E21" i="62"/>
  <c r="E20" i="62"/>
  <c r="S34" i="62"/>
  <c r="P98" i="61"/>
  <c r="Q98" i="61" s="1"/>
  <c r="P97" i="61"/>
  <c r="Q97" i="61" s="1"/>
  <c r="P96" i="61"/>
  <c r="Q96" i="61" s="1"/>
  <c r="P95" i="61"/>
  <c r="Q95" i="61" s="1"/>
  <c r="G94" i="61"/>
  <c r="P94" i="61" s="1"/>
  <c r="Q94" i="61" s="1"/>
  <c r="G93" i="61"/>
  <c r="P93" i="61" s="1"/>
  <c r="O92" i="61"/>
  <c r="N92" i="61"/>
  <c r="M92" i="61"/>
  <c r="F92" i="61"/>
  <c r="E92" i="61"/>
  <c r="D92" i="61"/>
  <c r="S85" i="61"/>
  <c r="E18" i="61" l="1"/>
  <c r="E19" i="62"/>
  <c r="E18" i="67"/>
  <c r="E19" i="61"/>
  <c r="E19" i="65"/>
  <c r="N24" i="67"/>
  <c r="E20" i="66"/>
  <c r="G106" i="63"/>
  <c r="S34" i="65"/>
  <c r="E18" i="64"/>
  <c r="E19" i="63"/>
  <c r="E18" i="62"/>
  <c r="S33" i="62" s="1"/>
  <c r="Q109" i="63"/>
  <c r="Q106" i="63" s="1"/>
  <c r="P106" i="63"/>
  <c r="E18" i="63"/>
  <c r="S19" i="63"/>
  <c r="S32" i="62"/>
  <c r="P92" i="61"/>
  <c r="Q93" i="61"/>
  <c r="Q92" i="61" s="1"/>
  <c r="T92" i="61" s="1"/>
  <c r="T94" i="61" s="1"/>
  <c r="G92" i="61"/>
</calcChain>
</file>

<file path=xl/sharedStrings.xml><?xml version="1.0" encoding="utf-8"?>
<sst xmlns="http://schemas.openxmlformats.org/spreadsheetml/2006/main" count="1139" uniqueCount="510">
  <si>
    <t>Mẫu số 09</t>
  </si>
  <si>
    <t>BẢNG THANH TOÁN CHO ĐỐI TƯỢNG THỤ HƯỞNG</t>
  </si>
  <si>
    <t>Tài khoản dự toán</t>
  </si>
  <si>
    <t>Tài khoản tiền gửi</t>
  </si>
  <si>
    <t>(Đơn vị: Đồng)</t>
  </si>
  <si>
    <t>Họ và tên</t>
  </si>
  <si>
    <t>Tài khoản ngân hàng</t>
  </si>
  <si>
    <t>Tổng số</t>
  </si>
  <si>
    <t>Trong đó:</t>
  </si>
  <si>
    <t>Ghi chú</t>
  </si>
  <si>
    <t>Lương và phụ cấp theo lương</t>
  </si>
  <si>
    <t>Tiền công lao động thường xuyên theo hợp đồng</t>
  </si>
  <si>
    <t>Tiền thu nhập tăng thêm</t>
  </si>
  <si>
    <t>Tiền thưởng</t>
  </si>
  <si>
    <t>Tiền phụ cấp và trợ cấp khác</t>
  </si>
  <si>
    <t>Tiền khoán</t>
  </si>
  <si>
    <t>Tiền học bổng</t>
  </si>
  <si>
    <t>Số tài khoản người hưởng</t>
  </si>
  <si>
    <t>Tên ngân hàng</t>
  </si>
  <si>
    <t>Người lập</t>
  </si>
  <si>
    <t>Kế toán trưởng</t>
  </si>
  <si>
    <t>Thủ trưởng đơn vị</t>
  </si>
  <si>
    <t>KHO BẠC NHÀ NƯỚC</t>
  </si>
  <si>
    <t>Chuyên viên kiểm soát chi/Giao dịch viên</t>
  </si>
  <si>
    <t>Ngày …… tháng …… năm ………</t>
  </si>
  <si>
    <t>I.</t>
  </si>
  <si>
    <t>Đối với công chức, viên chức</t>
  </si>
  <si>
    <t>S
T
T</t>
  </si>
  <si>
    <t>1. Đơn vị sử dụng ngân sách:</t>
  </si>
  <si>
    <t>2. Mã đơn vị:</t>
  </si>
  <si>
    <t>Hệ số tăng, giảm</t>
  </si>
  <si>
    <t>Số tiền
 thực nhận
Chênh lệch
(+); (-)</t>
  </si>
  <si>
    <t>LCB</t>
  </si>
  <si>
    <t>P/c
chức vụ</t>
  </si>
  <si>
    <t>P/c
KV</t>
  </si>
  <si>
    <t>P/c
ƯĐ</t>
  </si>
  <si>
    <t>TN
VK</t>
  </si>
  <si>
    <t>I</t>
  </si>
  <si>
    <t>Số: 04</t>
  </si>
  <si>
    <t>Giám đốc KBNN cấp tỉnh hoặc Lãnh đạo phòng
được ủy quyền/Giám đốc KBNN quận, huyện</t>
  </si>
  <si>
    <t>Ngày …… tháng …… năm 2020</t>
  </si>
  <si>
    <t>Tổng 
Hệ số 
tăng, giảm</t>
  </si>
  <si>
    <t xml:space="preserve">I. Nội dung đề nghị thanh toán: </t>
  </si>
  <si>
    <t xml:space="preserve">Trung Tâm Y tế Huyện Bảo Lâm </t>
  </si>
  <si>
    <t xml:space="preserve">Đỗ Phú Lương </t>
  </si>
  <si>
    <t xml:space="preserve">Nguyễn Văn Hải </t>
  </si>
  <si>
    <t xml:space="preserve">Nguyễn Bá Khánh </t>
  </si>
  <si>
    <t>Lê Hữu Tri</t>
  </si>
  <si>
    <t>Lê Hữu Công</t>
  </si>
  <si>
    <t xml:space="preserve">Trần Văn Sơn </t>
  </si>
  <si>
    <t xml:space="preserve">Trần Văn Lâm </t>
  </si>
  <si>
    <t>Trần Văn Dũng ( BS)</t>
  </si>
  <si>
    <t xml:space="preserve">Hoàng Văn Đắc </t>
  </si>
  <si>
    <t>Nông Đức Mạnh</t>
  </si>
  <si>
    <t xml:space="preserve">Nguyễn Thị Túy Dung </t>
  </si>
  <si>
    <t xml:space="preserve">Lê Thị Hồng Hạnh </t>
  </si>
  <si>
    <t xml:space="preserve">Nguyễn Thị Thanh Hương </t>
  </si>
  <si>
    <t>Nhữ Thị Thủy</t>
  </si>
  <si>
    <t xml:space="preserve">Lý Thị Thanh Nga </t>
  </si>
  <si>
    <t>Nguyễn Đình Hoan</t>
  </si>
  <si>
    <t xml:space="preserve">Phạm Thị Thu Hằng </t>
  </si>
  <si>
    <t>Hoàng Thị Như Trang</t>
  </si>
  <si>
    <t xml:space="preserve">K' K Làng </t>
  </si>
  <si>
    <t xml:space="preserve">Hồ Sư Lưu </t>
  </si>
  <si>
    <t xml:space="preserve">Lê Hoanh Kiều </t>
  </si>
  <si>
    <t xml:space="preserve">Đinh Phương Thảo </t>
  </si>
  <si>
    <t>Nguyễn Thị Ngọc Hà</t>
  </si>
  <si>
    <t xml:space="preserve">Hồ Thị Yến </t>
  </si>
  <si>
    <t>Nguyễn Thị Thu   (1980)</t>
  </si>
  <si>
    <t xml:space="preserve">Đậu Thị Huyền </t>
  </si>
  <si>
    <t xml:space="preserve">Lê Thị Hiền </t>
  </si>
  <si>
    <t xml:space="preserve">Nguyễn Thị Khai </t>
  </si>
  <si>
    <t xml:space="preserve">Vũ Duy Hiển </t>
  </si>
  <si>
    <t xml:space="preserve">Nguyễn Thị Mai </t>
  </si>
  <si>
    <t xml:space="preserve">Nguyễn Văn Độ </t>
  </si>
  <si>
    <t>Hồ Thị Bích Đào</t>
  </si>
  <si>
    <t>Nguyễn Thị Tuyên</t>
  </si>
  <si>
    <t>Văn Thị Hồng Khuyên</t>
  </si>
  <si>
    <t xml:space="preserve">Lục Văn Công </t>
  </si>
  <si>
    <t xml:space="preserve">Vũ Thị Thanh Bình </t>
  </si>
  <si>
    <t xml:space="preserve">Hoàng Thị Thoa </t>
  </si>
  <si>
    <t xml:space="preserve">Trần Thị Long Vân </t>
  </si>
  <si>
    <t xml:space="preserve">Trần Thị Minh Hiếu </t>
  </si>
  <si>
    <t xml:space="preserve">Đinh Thị Thông </t>
  </si>
  <si>
    <t>Vũ Thị Thanh Nga</t>
  </si>
  <si>
    <t xml:space="preserve">Ngô Thị Lương </t>
  </si>
  <si>
    <t xml:space="preserve">Nông Văn Niệm </t>
  </si>
  <si>
    <t>K ' Sieo</t>
  </si>
  <si>
    <t xml:space="preserve">Võ Thanh Tùng </t>
  </si>
  <si>
    <t>Nguyễn Hương Ánh Hồng Nhung</t>
  </si>
  <si>
    <t xml:space="preserve">Phạm Thị Tiến </t>
  </si>
  <si>
    <t>Phan Thị Hoa</t>
  </si>
  <si>
    <t xml:space="preserve">Nguyễn Văn Thắng </t>
  </si>
  <si>
    <t xml:space="preserve">Nguyễn Thị Trang </t>
  </si>
  <si>
    <t xml:space="preserve">Đinh Thị Thủy Ngân </t>
  </si>
  <si>
    <t>5495215012177</t>
  </si>
  <si>
    <t>5495215011615</t>
  </si>
  <si>
    <t>5495215012437</t>
  </si>
  <si>
    <t>5495215011802</t>
  </si>
  <si>
    <t>5495215011769</t>
  </si>
  <si>
    <t>5495215012262</t>
  </si>
  <si>
    <t>5495215004786</t>
  </si>
  <si>
    <t>5495215012676</t>
  </si>
  <si>
    <t>5495215012240</t>
  </si>
  <si>
    <t>5495215022085</t>
  </si>
  <si>
    <t>5495215011775</t>
  </si>
  <si>
    <t>5495215027050</t>
  </si>
  <si>
    <t>5495215027680</t>
  </si>
  <si>
    <t>5495215001272</t>
  </si>
  <si>
    <t>5495215027043</t>
  </si>
  <si>
    <t>5495215028000</t>
  </si>
  <si>
    <t>5495215011831</t>
  </si>
  <si>
    <t>5495215027037</t>
  </si>
  <si>
    <t>5495215027089</t>
  </si>
  <si>
    <t>5495215008741</t>
  </si>
  <si>
    <t>5495215027513</t>
  </si>
  <si>
    <t>5495215027507</t>
  </si>
  <si>
    <t>5495215005750</t>
  </si>
  <si>
    <t>5495215012755</t>
  </si>
  <si>
    <t>5495215012699</t>
  </si>
  <si>
    <t>5495215011752</t>
  </si>
  <si>
    <t>5495215000756</t>
  </si>
  <si>
    <t>5495215001040</t>
  </si>
  <si>
    <t>5495215027520</t>
  </si>
  <si>
    <t>5495215027594</t>
  </si>
  <si>
    <t>5495215011890</t>
  </si>
  <si>
    <t>5495215012863</t>
  </si>
  <si>
    <t>5495215012358</t>
  </si>
  <si>
    <t>5495215005040</t>
  </si>
  <si>
    <t>5495215011883</t>
  </si>
  <si>
    <t>5495215011933</t>
  </si>
  <si>
    <t>5495215027700</t>
  </si>
  <si>
    <t>5495215012522</t>
  </si>
  <si>
    <t>5495215005874</t>
  </si>
  <si>
    <t>5495215027066</t>
  </si>
  <si>
    <t>5495215011956</t>
  </si>
  <si>
    <t>5495215011962</t>
  </si>
  <si>
    <t>5495215012023</t>
  </si>
  <si>
    <t>5495215011991</t>
  </si>
  <si>
    <t>5495215012017</t>
  </si>
  <si>
    <t>5495215015730</t>
  </si>
  <si>
    <t>5495215012052</t>
  </si>
  <si>
    <t>5495215012046</t>
  </si>
  <si>
    <t>5495215027492</t>
  </si>
  <si>
    <t>5495215027072</t>
  </si>
  <si>
    <t>5495215012075</t>
  </si>
  <si>
    <t>Nông Nghiệp Bảo Lâm - Lâm Đồng II</t>
  </si>
  <si>
    <t xml:space="preserve">Nông Đức Mạnh </t>
  </si>
  <si>
    <t xml:space="preserve">Họ và tên </t>
  </si>
  <si>
    <t xml:space="preserve">Độc Hại </t>
  </si>
  <si>
    <t xml:space="preserve">Kiêm nhiệm </t>
  </si>
  <si>
    <t xml:space="preserve">Nâng Lương </t>
  </si>
  <si>
    <t xml:space="preserve">Hoàng Thị Kim Cúc </t>
  </si>
  <si>
    <t xml:space="preserve">Nguyễn Thị Hồng Chiến </t>
  </si>
  <si>
    <t>Số: 01</t>
  </si>
  <si>
    <t xml:space="preserve">Nguyễn Minh Thảo </t>
  </si>
  <si>
    <t>Mông Thị Điệp</t>
  </si>
  <si>
    <t xml:space="preserve">Nguyễn Thị Minh Hiền </t>
  </si>
  <si>
    <t>Bùi Thị Lan</t>
  </si>
  <si>
    <t xml:space="preserve">Mai Thị Kim Liên </t>
  </si>
  <si>
    <t xml:space="preserve">Trần Thị Ánh Tuyết </t>
  </si>
  <si>
    <t xml:space="preserve">Nguyễn Bá Soạn </t>
  </si>
  <si>
    <t>Hoàng Thị Kim Cúc</t>
  </si>
  <si>
    <t xml:space="preserve">Hoàng Thị Hạt </t>
  </si>
  <si>
    <t xml:space="preserve">Nguyễn Thị Hoan </t>
  </si>
  <si>
    <t>5495215011621</t>
  </si>
  <si>
    <t>5495215015760</t>
  </si>
  <si>
    <t>5495215011644</t>
  </si>
  <si>
    <t>5495215011854</t>
  </si>
  <si>
    <t>5495215007913</t>
  </si>
  <si>
    <t>5495215011717</t>
  </si>
  <si>
    <t>5495215011680</t>
  </si>
  <si>
    <t>5495215011696</t>
  </si>
  <si>
    <t>5495215011700</t>
  </si>
  <si>
    <t>5495215012329</t>
  </si>
  <si>
    <t>5495215001091</t>
  </si>
  <si>
    <t>Số: 02</t>
  </si>
  <si>
    <t xml:space="preserve">Vũ Thị Tuyến </t>
  </si>
  <si>
    <t xml:space="preserve">Đinh Thị Kiều Văn </t>
  </si>
  <si>
    <t xml:space="preserve">Đinh Thị Kim Duyên </t>
  </si>
  <si>
    <t xml:space="preserve">Phan Thị Thúy </t>
  </si>
  <si>
    <t xml:space="preserve">Ka Nhẫn </t>
  </si>
  <si>
    <t>K'Bin</t>
  </si>
  <si>
    <t>H- Yên Ê Ban</t>
  </si>
  <si>
    <t>Vũ Minh Dũng</t>
  </si>
  <si>
    <t xml:space="preserve">Đoàn Xuân Vận </t>
  </si>
  <si>
    <t>Trần Hữu Nhật</t>
  </si>
  <si>
    <t>Nguyễn Thị Hòa</t>
  </si>
  <si>
    <t>Dương Thị Tuyết</t>
  </si>
  <si>
    <t xml:space="preserve">Njan Nhung </t>
  </si>
  <si>
    <t>Ka Nghĩa</t>
  </si>
  <si>
    <t xml:space="preserve">Nguyễn Thị Nhẫn </t>
  </si>
  <si>
    <t>Võ Thị Tỉnh</t>
  </si>
  <si>
    <t>Ka Rẻoh</t>
  </si>
  <si>
    <t xml:space="preserve">Cao Thị Lệ Hường </t>
  </si>
  <si>
    <t>Lục Thị Huệ</t>
  </si>
  <si>
    <t xml:space="preserve">Trần Thị Tiến </t>
  </si>
  <si>
    <t xml:space="preserve">Ka Tuyết </t>
  </si>
  <si>
    <t xml:space="preserve">Njan Châu </t>
  </si>
  <si>
    <t xml:space="preserve">Ka Thủy </t>
  </si>
  <si>
    <t>Hoàng Thị Hạnh</t>
  </si>
  <si>
    <t xml:space="preserve">Phạm Thị Phượng </t>
  </si>
  <si>
    <t xml:space="preserve">Bùi Văn Lộc </t>
  </si>
  <si>
    <t xml:space="preserve">Nguyễn Thị Trang </t>
  </si>
  <si>
    <t xml:space="preserve">Lưu Thị Hiện </t>
  </si>
  <si>
    <t>Ka My</t>
  </si>
  <si>
    <t>Ka Ês</t>
  </si>
  <si>
    <t xml:space="preserve">Nguyễn Thị Tuyết Mai </t>
  </si>
  <si>
    <t>K' Sơng</t>
  </si>
  <si>
    <t>Nguyễn Thị Đào</t>
  </si>
  <si>
    <t xml:space="preserve">Nguyễn Thị Mẫn </t>
  </si>
  <si>
    <t xml:space="preserve">Phạm Thị Mai </t>
  </si>
  <si>
    <t>Nguyễn Thị Mỹ Bình</t>
  </si>
  <si>
    <t>Nguyễn Thị Thắm</t>
  </si>
  <si>
    <t xml:space="preserve">Hồ Thị Kim Hoa </t>
  </si>
  <si>
    <t>Lê Thị Thơ</t>
  </si>
  <si>
    <t xml:space="preserve">Đồng Thị Quyên </t>
  </si>
  <si>
    <t xml:space="preserve">Mai Thị Phượng </t>
  </si>
  <si>
    <t>Ka Ris</t>
  </si>
  <si>
    <t>Trần Minh Nghĩa</t>
  </si>
  <si>
    <t xml:space="preserve">Nguyễn Thị Quyên </t>
  </si>
  <si>
    <t>Ka Hwys Tam Bou</t>
  </si>
  <si>
    <t>Ka Hà</t>
  </si>
  <si>
    <t xml:space="preserve">Ka Hiền </t>
  </si>
  <si>
    <t xml:space="preserve">Nguyễn Ngọc Đông </t>
  </si>
  <si>
    <t xml:space="preserve">Phùng Xuân Thành </t>
  </si>
  <si>
    <t>Phạm Thị Thu Hà</t>
  </si>
  <si>
    <t>Nguyễn Thị Thu (1985)</t>
  </si>
  <si>
    <t xml:space="preserve">Trần Chí Công </t>
  </si>
  <si>
    <t xml:space="preserve">Nguyễn Thị Tuyết Nhung </t>
  </si>
  <si>
    <t xml:space="preserve">Quách Thị Hạnh Ly </t>
  </si>
  <si>
    <t>Ka Thị Dối</t>
  </si>
  <si>
    <t xml:space="preserve">Mai Thị Huế </t>
  </si>
  <si>
    <t xml:space="preserve">Phạm Thị Phúc </t>
  </si>
  <si>
    <t xml:space="preserve">Nguyễn Thị Thu Chung </t>
  </si>
  <si>
    <t xml:space="preserve">Trần Thị Vân Hiền </t>
  </si>
  <si>
    <t xml:space="preserve">Nguyễn Thị Lý </t>
  </si>
  <si>
    <t xml:space="preserve">Trần Văn Hiển </t>
  </si>
  <si>
    <t xml:space="preserve">Nguyễn Vĩnh Phúc </t>
  </si>
  <si>
    <t xml:space="preserve">Dương Thị Thu Hiền </t>
  </si>
  <si>
    <t xml:space="preserve">Trương Nguyễn Minh Trí </t>
  </si>
  <si>
    <t xml:space="preserve">Đào Tuấn Anh </t>
  </si>
  <si>
    <t xml:space="preserve">Lê Thị Hồng </t>
  </si>
  <si>
    <t xml:space="preserve">Tạ Xuân Hiếu </t>
  </si>
  <si>
    <t>Ka Liên</t>
  </si>
  <si>
    <t>Lê Thị Bích Hường</t>
  </si>
  <si>
    <t>Hoàng Minh Trải</t>
  </si>
  <si>
    <t xml:space="preserve">Phan Văn Phong </t>
  </si>
  <si>
    <t xml:space="preserve">Ka Phượng </t>
  </si>
  <si>
    <t>K' Tuyến</t>
  </si>
  <si>
    <t xml:space="preserve">Trần Thị Tình </t>
  </si>
  <si>
    <t>5495215012370</t>
  </si>
  <si>
    <t>5495215012387</t>
  </si>
  <si>
    <t>5495215012408</t>
  </si>
  <si>
    <t>5495215009948</t>
  </si>
  <si>
    <t>5495215027638</t>
  </si>
  <si>
    <t>5495215027559</t>
  </si>
  <si>
    <t>5495215027151</t>
  </si>
  <si>
    <t>5495215012500</t>
  </si>
  <si>
    <t>5495215012805</t>
  </si>
  <si>
    <t>5495215012069</t>
  </si>
  <si>
    <t>5495215027310</t>
  </si>
  <si>
    <t>5495215012414</t>
  </si>
  <si>
    <t>5495215019124</t>
  </si>
  <si>
    <t>5495215005352</t>
  </si>
  <si>
    <t>5495215008735</t>
  </si>
  <si>
    <t>5495215012443</t>
  </si>
  <si>
    <t>5495215005057</t>
  </si>
  <si>
    <t>5495215012466</t>
  </si>
  <si>
    <t>5495215027332</t>
  </si>
  <si>
    <t>5495215027349</t>
  </si>
  <si>
    <t>5495215004813</t>
  </si>
  <si>
    <t>5495215027361</t>
  </si>
  <si>
    <t>5495215012489</t>
  </si>
  <si>
    <t>5495215015668</t>
  </si>
  <si>
    <t>5495215027378</t>
  </si>
  <si>
    <t>5495215004861</t>
  </si>
  <si>
    <t>5495215027384</t>
  </si>
  <si>
    <t>5495215027390</t>
  </si>
  <si>
    <t>5495215014403</t>
  </si>
  <si>
    <t>5495215012545</t>
  </si>
  <si>
    <t>5495215012551</t>
  </si>
  <si>
    <t>5495215012568</t>
  </si>
  <si>
    <t>5495215012574</t>
  </si>
  <si>
    <t>5495215012601</t>
  </si>
  <si>
    <t>5495215012840</t>
  </si>
  <si>
    <t>5495215012580</t>
  </si>
  <si>
    <t>5495215012624</t>
  </si>
  <si>
    <t>5495215027717</t>
  </si>
  <si>
    <t>5495215011848</t>
  </si>
  <si>
    <t>5495215012647</t>
  </si>
  <si>
    <t>5495215027588</t>
  </si>
  <si>
    <t>5495215012495</t>
  </si>
  <si>
    <t>5495215008939</t>
  </si>
  <si>
    <t>5495215004474</t>
  </si>
  <si>
    <t>5495215008951</t>
  </si>
  <si>
    <t>5495215017998</t>
  </si>
  <si>
    <t>5495215012472</t>
  </si>
  <si>
    <t>5495215012450</t>
  </si>
  <si>
    <t>5495215013271</t>
  </si>
  <si>
    <t>5495215027565</t>
  </si>
  <si>
    <t>5495215012291</t>
  </si>
  <si>
    <t>5495215027457</t>
  </si>
  <si>
    <t>5495215027463</t>
  </si>
  <si>
    <t>5495215022561</t>
  </si>
  <si>
    <t>5495215008758</t>
  </si>
  <si>
    <t>5495215027411</t>
  </si>
  <si>
    <t>5495215012148</t>
  </si>
  <si>
    <t>5495215012125</t>
  </si>
  <si>
    <t>5495215027440</t>
  </si>
  <si>
    <t>5495215012784</t>
  </si>
  <si>
    <t>5495215005448</t>
  </si>
  <si>
    <t>5495215027428</t>
  </si>
  <si>
    <t>5495215012160</t>
  </si>
  <si>
    <t>5495215027723</t>
  </si>
  <si>
    <t>5495215004576</t>
  </si>
  <si>
    <t>5495215027536</t>
  </si>
  <si>
    <t>5495215012828</t>
  </si>
  <si>
    <t>5495215027326</t>
  </si>
  <si>
    <t>5495215012834</t>
  </si>
  <si>
    <t>5495215004690</t>
  </si>
  <si>
    <t>5495215022079</t>
  </si>
  <si>
    <t>5495215027730</t>
  </si>
  <si>
    <t xml:space="preserve">Lâu Năm </t>
  </si>
  <si>
    <t>Số: 03</t>
  </si>
  <si>
    <t xml:space="preserve">Lê Quang Thương </t>
  </si>
  <si>
    <t xml:space="preserve">Phan Thị Lệ Xuân </t>
  </si>
  <si>
    <t xml:space="preserve">Nguyễn Phúc Sơn </t>
  </si>
  <si>
    <t xml:space="preserve">Nguyễn Thị Thu Hiền </t>
  </si>
  <si>
    <t>Lê Thị Thanh Hoa</t>
  </si>
  <si>
    <t xml:space="preserve"> Đặng Thị Thủy</t>
  </si>
  <si>
    <t>Đặng Thị Hà</t>
  </si>
  <si>
    <t>Lưu Thị Hòe</t>
  </si>
  <si>
    <t xml:space="preserve">Lê Thị Trang </t>
  </si>
  <si>
    <t>Nguyễn Thị Kim Dung</t>
  </si>
  <si>
    <t xml:space="preserve">Nguyễn Thị Huyền </t>
  </si>
  <si>
    <t xml:space="preserve">Ka Nhiều </t>
  </si>
  <si>
    <t xml:space="preserve">Nguyễn Thị Phương </t>
  </si>
  <si>
    <t xml:space="preserve">Ka B Rố </t>
  </si>
  <si>
    <t xml:space="preserve">Nguyễn Thị Phụng </t>
  </si>
  <si>
    <t xml:space="preserve">Lê Thị Bích Phương </t>
  </si>
  <si>
    <t xml:space="preserve">Ka Kiều </t>
  </si>
  <si>
    <t>5495215004967</t>
  </si>
  <si>
    <t>5495215005005</t>
  </si>
  <si>
    <t>5495215013259</t>
  </si>
  <si>
    <t>5495215014688</t>
  </si>
  <si>
    <t>5495215004950</t>
  </si>
  <si>
    <t>5495215005365</t>
  </si>
  <si>
    <t>5495215005011</t>
  </si>
  <si>
    <t>5495215009960</t>
  </si>
  <si>
    <t>5495215010028</t>
  </si>
  <si>
    <t>5495215004938</t>
  </si>
  <si>
    <t>5495215009983</t>
  </si>
  <si>
    <t>5495215009977</t>
  </si>
  <si>
    <t>5495215004944</t>
  </si>
  <si>
    <t>5495215014846</t>
  </si>
  <si>
    <t>5495215027696</t>
  </si>
  <si>
    <t>5495215027542</t>
  </si>
  <si>
    <t>5495215006224</t>
  </si>
  <si>
    <t>5495215014948</t>
  </si>
  <si>
    <t xml:space="preserve">Nguyễn Đức Hiền </t>
  </si>
  <si>
    <t xml:space="preserve">Nguyễn Thanh Phúc </t>
  </si>
  <si>
    <t xml:space="preserve">Trần Văn Phương </t>
  </si>
  <si>
    <t>Tăng Thị Phượng</t>
  </si>
  <si>
    <t xml:space="preserve">Đặng Thị Vân </t>
  </si>
  <si>
    <t xml:space="preserve">Phan Thị Tâm </t>
  </si>
  <si>
    <t xml:space="preserve">Nguyễn Thúy Hằng </t>
  </si>
  <si>
    <t xml:space="preserve">Phan Tiến Dũng </t>
  </si>
  <si>
    <t xml:space="preserve">Nguyễn Thị Hợp </t>
  </si>
  <si>
    <t xml:space="preserve">Ka Tô Thị Dung </t>
  </si>
  <si>
    <t xml:space="preserve">Nguyễn Thị Hường </t>
  </si>
  <si>
    <t xml:space="preserve">Nguyễn Đức Chi </t>
  </si>
  <si>
    <t>Nguyễn Thị Hoài Thương</t>
  </si>
  <si>
    <t>5495215012285</t>
  </si>
  <si>
    <t>5495215012210</t>
  </si>
  <si>
    <t>5495215008916</t>
  </si>
  <si>
    <t>5495215012306</t>
  </si>
  <si>
    <t>5495215012335</t>
  </si>
  <si>
    <t>5495215012341</t>
  </si>
  <si>
    <t>5495215011927</t>
  </si>
  <si>
    <t>5495215012190</t>
  </si>
  <si>
    <t>5495215011904</t>
  </si>
  <si>
    <t>5495215027122</t>
  </si>
  <si>
    <t>5495215014360</t>
  </si>
  <si>
    <t>5495215013061</t>
  </si>
  <si>
    <t>5495215027571</t>
  </si>
  <si>
    <t xml:space="preserve">Ka Tô Thị Dung  </t>
  </si>
  <si>
    <t>II</t>
  </si>
  <si>
    <t>Đối với lao động hợp đồng theo Nghị Định 68/2000/NĐ-CP</t>
  </si>
  <si>
    <t xml:space="preserve">Phan Văn Tâm </t>
  </si>
  <si>
    <t xml:space="preserve">Vũ Văn Cường </t>
  </si>
  <si>
    <t xml:space="preserve">Phạm Thị Hoa </t>
  </si>
  <si>
    <t>Nguyễn Thị Huệ</t>
  </si>
  <si>
    <t xml:space="preserve">Nguyễn Thị Kim Anh </t>
  </si>
  <si>
    <t xml:space="preserve">Lưu Thị Lục </t>
  </si>
  <si>
    <t xml:space="preserve">Hoàng Thị Xuân </t>
  </si>
  <si>
    <t xml:space="preserve">Nguyễn Thị Hải </t>
  </si>
  <si>
    <t xml:space="preserve">Lê Thị Dung </t>
  </si>
  <si>
    <t xml:space="preserve">Nguyễn Thị Long </t>
  </si>
  <si>
    <t xml:space="preserve">Đinh Thị Phương </t>
  </si>
  <si>
    <t xml:space="preserve">Nguyễn Trung Hải </t>
  </si>
  <si>
    <t xml:space="preserve">Đòan Xuân Tiến Dũng </t>
  </si>
  <si>
    <t>5495215011673</t>
  </si>
  <si>
    <t>5495215012183</t>
  </si>
  <si>
    <t>5495215011860</t>
  </si>
  <si>
    <t>5495215001056</t>
  </si>
  <si>
    <t>5495215027405</t>
  </si>
  <si>
    <t>5495215011798</t>
  </si>
  <si>
    <t>5495215005880</t>
  </si>
  <si>
    <t>5495215027615</t>
  </si>
  <si>
    <t>5495215012131</t>
  </si>
  <si>
    <t>5495215011723</t>
  </si>
  <si>
    <t>5495215027991</t>
  </si>
  <si>
    <t>5495215027095</t>
  </si>
  <si>
    <t>5495215027470</t>
  </si>
  <si>
    <t xml:space="preserve"> - Tại Ngân hàng: Nông Nghiệp Bảo Lâm - Lâm Đồng II</t>
  </si>
  <si>
    <t>3. Tài khoản thanh toán của đơn vị mở tại ngân hàng thương mại:  5495.201.002.880</t>
  </si>
  <si>
    <t>(Kèm theo Giấy rút dự toán/Ủy nhiệm chi số …….. ngày ….... tháng …... năm 2020)</t>
  </si>
  <si>
    <t>Nghỉ T.sản</t>
  </si>
  <si>
    <t>(Kèm theo Giấy rút dự toán/Ủy nhiệm chi số ....... ngày ….... tháng …... năm 2020)</t>
  </si>
  <si>
    <t xml:space="preserve">Hồ Thị Bích Đào </t>
  </si>
  <si>
    <t xml:space="preserve">Nguyễn Thị Tuyên </t>
  </si>
  <si>
    <t>Đi Học</t>
  </si>
  <si>
    <t>TL.P/c độc hại</t>
  </si>
  <si>
    <t>Tăng, giảm trong tháng</t>
  </si>
  <si>
    <t xml:space="preserve">Vượt khung </t>
  </si>
  <si>
    <t xml:space="preserve">Thu hút </t>
  </si>
  <si>
    <t>Đi học</t>
  </si>
  <si>
    <t>P/c thu hút, LN</t>
  </si>
  <si>
    <t>Tăng , giảm trong tháng</t>
  </si>
  <si>
    <t>Số: 05</t>
  </si>
  <si>
    <t xml:space="preserve">Nguyễn Thúy Hạnh </t>
  </si>
  <si>
    <t>5495205135850</t>
  </si>
  <si>
    <t xml:space="preserve">Phạm Thị Kiều Oanh </t>
  </si>
  <si>
    <t>5495205139107</t>
  </si>
  <si>
    <t xml:space="preserve"> </t>
  </si>
  <si>
    <t>II.Phần thuyết minh thay đổi so với tháng trước: 0đồng</t>
  </si>
  <si>
    <t xml:space="preserve">Ka Lệ Ngọc Hằng </t>
  </si>
  <si>
    <t>5495205140975</t>
  </si>
  <si>
    <t>Số: 07</t>
  </si>
  <si>
    <t>Đối với lao động hợp đồng</t>
  </si>
  <si>
    <t xml:space="preserve">Trần Thị Ái Nhi </t>
  </si>
  <si>
    <t>5492205077590</t>
  </si>
  <si>
    <t>III.Phần thuyết minh thay đổi so với tháng trước: 0đồng</t>
  </si>
  <si>
    <t>Số: 06</t>
  </si>
  <si>
    <t xml:space="preserve">Nguyễn Thị Hoa </t>
  </si>
  <si>
    <t xml:space="preserve">Trần Văn Quân </t>
  </si>
  <si>
    <t>TL hợp đồng</t>
  </si>
  <si>
    <r>
      <t xml:space="preserve">Tổng số tiền bằng chữ: </t>
    </r>
    <r>
      <rPr>
        <i/>
        <sz val="10"/>
        <color rgb="FFFF0000"/>
        <rFont val="Times New Roman"/>
        <family val="1"/>
      </rPr>
      <t>Sáu mươi mốt triệu, tám trăm sáu mươi sáu ngàn, tám trăm mười hai đồng.</t>
    </r>
  </si>
  <si>
    <t>5495205146834</t>
  </si>
  <si>
    <t>Mã hiệu: TTLT12</t>
  </si>
  <si>
    <t xml:space="preserve">Thanh toán Lương T12.2020 - Hệ Điều Trị Gián tiếp </t>
  </si>
  <si>
    <t xml:space="preserve">Mông Thị Hương </t>
  </si>
  <si>
    <t xml:space="preserve">Nguyễn Hữu Thành </t>
  </si>
  <si>
    <t>5495205036517</t>
  </si>
  <si>
    <t>5495205148143</t>
  </si>
  <si>
    <r>
      <t xml:space="preserve">Tổng số tiền bằng chữ: </t>
    </r>
    <r>
      <rPr>
        <i/>
        <sz val="10"/>
        <rFont val="Times New Roman"/>
        <family val="1"/>
      </rPr>
      <t>Chín triệu, ba trăm ba mươi hai ngàn, không trăm mười chín đồng.</t>
    </r>
  </si>
  <si>
    <t>Thanh toán Lương T12.2020 - HĐ</t>
  </si>
  <si>
    <t>III.Phần thuyết minh thay đổi so với tháng trước: 3.532.641đ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</si>
  <si>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</si>
  <si>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</si>
  <si>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</si>
  <si>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</si>
  <si>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</si>
  <si>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</si>
  <si>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</si>
  <si>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</si>
  <si>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</si>
  <si>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</si>
  <si>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</si>
  <si>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</si>
  <si>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PT1</t>
  </si>
  <si>
    <t>Trần Ngọc Sâm</t>
  </si>
  <si>
    <t>Nguyễn Thị Thu</t>
  </si>
  <si>
    <t>Phan Thị Hà</t>
  </si>
  <si>
    <t>Đỗ Thị Đường</t>
  </si>
  <si>
    <t>Nguyễn Thị Hồng Loan</t>
  </si>
  <si>
    <t>Võ Thị Kim Dung</t>
  </si>
  <si>
    <t>Nguyễn Văn Chất</t>
  </si>
  <si>
    <t>Trương Đắc Út</t>
  </si>
  <si>
    <t>Nguyên Thị Duyên</t>
  </si>
  <si>
    <t>Nguyễn Văn Chuông</t>
  </si>
  <si>
    <t>Tạ Xuân Hiếu</t>
  </si>
  <si>
    <t>Trần Thị Ái Nhi</t>
  </si>
  <si>
    <t>TST4</t>
  </si>
  <si>
    <t>PT3</t>
  </si>
  <si>
    <t>PT7</t>
  </si>
  <si>
    <t>PT6</t>
  </si>
  <si>
    <t>PT1;5</t>
  </si>
  <si>
    <t>Mông Thị Hương</t>
  </si>
  <si>
    <r>
      <t xml:space="preserve">Tổng số tiền bằng chữ: </t>
    </r>
    <r>
      <rPr>
        <i/>
        <sz val="10"/>
        <rFont val="Times New Roman"/>
        <family val="1"/>
        <charset val="163"/>
      </rPr>
      <t>Một tỷ, năm trăm hai mươi mốt triệu, hai trăm bảy mươi tám ngàn, chín trăm hai mươi hai đồng.</t>
    </r>
  </si>
  <si>
    <r>
      <t>Tổng số tiền bằng chữ: Một tỷ, một trăm bốn mươi hai ngàn, sáu trăm ba mươi sáu ngàn, bốn trăm lẻ một</t>
    </r>
    <r>
      <rPr>
        <i/>
        <sz val="10"/>
        <rFont val="Times New Roman"/>
        <family val="1"/>
      </rPr>
      <t xml:space="preserve"> đồng.</t>
    </r>
  </si>
  <si>
    <t xml:space="preserve">Thanh toán Thu nhập tăng thêm năm 2020 - Dân Số </t>
  </si>
  <si>
    <r>
      <t xml:space="preserve">Tổng số tiền bằng chữ: </t>
    </r>
    <r>
      <rPr>
        <i/>
        <sz val="10"/>
        <color rgb="FFFF0000"/>
        <rFont val="Times New Roman"/>
        <family val="1"/>
      </rPr>
      <t>Hai trăm mười chín triệu, năm trăm bảy mươi mốt ngàn, một trăm năm mươi bảy đồng.</t>
    </r>
  </si>
  <si>
    <t>Thanh toán Thu nhập tăng thêm năm 2020 - Dự Phòng</t>
  </si>
  <si>
    <r>
      <t xml:space="preserve">Tổng số tiền bằng chữ: </t>
    </r>
    <r>
      <rPr>
        <i/>
        <sz val="10"/>
        <rFont val="Times New Roman"/>
        <family val="1"/>
      </rPr>
      <t>Hai trăm bảy mươi triệu, hai trăm hai mươi hai ngàn, không trăm ba mươi bốn đồng.</t>
    </r>
  </si>
  <si>
    <t>III.Phần thuyết minh thay đổi so với tháng trước:0đồng</t>
  </si>
  <si>
    <t>Thanh toán Thu nhập tăng thêm năm 2020 - HĐ68</t>
  </si>
  <si>
    <t>Nguyễn Hữu Thành</t>
  </si>
  <si>
    <t>5495215012539</t>
  </si>
  <si>
    <t>5495215011940</t>
  </si>
  <si>
    <t>5495215012000</t>
  </si>
  <si>
    <t>5495215012420</t>
  </si>
  <si>
    <t>5495215012703</t>
  </si>
  <si>
    <t>5495215027299</t>
  </si>
  <si>
    <t>5495215012081</t>
  </si>
  <si>
    <t>5495215027247</t>
  </si>
  <si>
    <t>Thanh toán Thu nhập tăng thêm năm 2020 - Hệ Xã</t>
  </si>
  <si>
    <r>
      <t xml:space="preserve">Tổng số tiền bằng chữ: </t>
    </r>
    <r>
      <rPr>
        <i/>
        <sz val="10"/>
        <rFont val="Times New Roman"/>
        <family val="1"/>
      </rPr>
      <t>Một trăm sáu mươi tám triệu, chín trăm lẻ bảy ngàn,không trăm chín mươi sáu đồng.</t>
    </r>
  </si>
  <si>
    <t xml:space="preserve">Thanh toán Thu nhập tăng thêm năm 2020 - Hệ Điều Trị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</si>
</sst>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"/>
    <numFmt numFmtId="165" formatCode="#,##0.0"/>
    <numFmt numFmtId="166" formatCode="#,##0.000"/>
    <numFmt numFmtId="167" formatCode="0.00000"/>
    <numFmt numFmtId="168" formatCode="0.0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</numFmts>
  <fonts count="62" x14ac:knownFonts="1">
    <font>
      <sz val="8"/>
      <color indexed="8"/>
      <name val="Arial"/>
      <charset val="204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0"/>
      <color rgb="FF000000"/>
      <name val="Calibri"/>
      <family val="2"/>
    </font>
    <font>
      <i/>
      <sz val="11"/>
      <color indexed="8"/>
      <name val="Times New Roman"/>
      <family val="1"/>
    </font>
    <font>
      <sz val="8"/>
      <color indexed="8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indexed="8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163"/>
    </font>
    <font>
      <b/>
      <sz val="9"/>
      <color indexed="8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rgb="FF0000FF"/>
      <name val="Times New Roman"/>
      <family val="1"/>
    </font>
    <font>
      <i/>
      <sz val="10"/>
      <color indexed="8"/>
      <name val="Times New Roman"/>
      <family val="1"/>
      <charset val="163"/>
    </font>
    <font>
      <i/>
      <sz val="10"/>
      <color rgb="FFFF000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9"/>
      <color indexed="8"/>
      <name val="Times New Roman"/>
      <family val="1"/>
      <charset val="163"/>
    </font>
    <font>
      <i/>
      <sz val="9"/>
      <color indexed="8"/>
      <name val="Times New Roman"/>
      <family val="1"/>
      <charset val="163"/>
    </font>
    <font>
      <sz val="10"/>
      <name val="Arial"/>
      <family val="2"/>
      <charset val="163"/>
    </font>
    <font>
      <sz val="10"/>
      <name val=".VnTime"/>
      <family val="2"/>
    </font>
    <font>
      <sz val="10"/>
      <name val="VNI-Times"/>
    </font>
    <font>
      <sz val="13"/>
      <name val="VNI-Times"/>
    </font>
    <font>
      <i/>
      <sz val="10"/>
      <name val="Times New Roman"/>
      <family val="1"/>
    </font>
    <font>
      <sz val="10.5"/>
      <name val="Times New Roman"/>
      <family val="1"/>
    </font>
    <font>
      <sz val="10.5"/>
      <name val=".VnTime"/>
      <family val="2"/>
    </font>
    <font>
      <sz val="10"/>
      <name val="Times New Roman"/>
      <family val="1"/>
      <charset val="163"/>
      <scheme val="major"/>
    </font>
    <font>
      <sz val="10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sz val="9"/>
      <name val="Times New Roman"/>
      <family val="1"/>
      <charset val="163"/>
    </font>
    <font>
      <i/>
      <sz val="8"/>
      <color indexed="8"/>
      <name val="Times New Roman"/>
      <family val="1"/>
      <charset val="163"/>
    </font>
    <font>
      <b/>
      <i/>
      <sz val="10"/>
      <name val="Times New Roman"/>
      <family val="1"/>
    </font>
    <font>
      <i/>
      <sz val="9"/>
      <name val="Times New Roman"/>
      <family val="1"/>
      <charset val="163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8"/>
      <name val="Times New Roman"/>
      <family val="1"/>
    </font>
    <font>
      <sz val="10"/>
      <color rgb="FFFF0000"/>
      <name val="Times New Roman"/>
      <family val="1"/>
      <charset val="163"/>
    </font>
    <font>
      <b/>
      <sz val="12"/>
      <color indexed="8"/>
      <name val="Times New Roman"/>
      <family val="1"/>
      <charset val="163"/>
    </font>
    <font>
      <b/>
      <sz val="11"/>
      <color indexed="8"/>
      <name val="Times New Roman"/>
      <family val="1"/>
      <charset val="163"/>
    </font>
    <font>
      <b/>
      <sz val="8"/>
      <name val="Times New Roman"/>
      <family val="1"/>
      <charset val="163"/>
    </font>
    <font>
      <b/>
      <i/>
      <sz val="12"/>
      <name val="Times New Roman"/>
      <family val="1"/>
      <charset val="163"/>
    </font>
    <font>
      <sz val="10"/>
      <color rgb="FFFF0000"/>
      <name val="Times New Roman"/>
      <family val="1"/>
      <charset val="163"/>
      <scheme val="major"/>
    </font>
    <font>
      <b/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  <charset val="163"/>
    </font>
    <font>
      <b/>
      <sz val="10"/>
      <name val="Calibri"/>
      <family val="2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0"/>
      </patternFill>
    </fill>
  </fills>
  <borders count="5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/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/>
      <top style="dotted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/>
      <top style="dotted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n">
        <color indexed="64"/>
      </left>
      <right/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/>
      <bottom style="dotted">
        <color indexed="8"/>
      </bottom>
      <diagonal/>
    </border>
    <border>
      <left style="thin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64"/>
      </top>
      <bottom style="dotted">
        <color indexed="8"/>
      </bottom>
      <diagonal/>
    </border>
    <border>
      <left style="thin">
        <color indexed="8"/>
      </left>
      <right style="thin">
        <color indexed="64"/>
      </right>
      <top style="dotted">
        <color indexed="8"/>
      </top>
      <bottom style="dotted">
        <color indexed="64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/>
      <diagonal/>
    </border>
  </borders>
  <cellStyleXfs count="22">
    <xf numFmtId="0" fontId="0" fillId="0" borderId="0" applyNumberFormat="0" applyFill="0" applyBorder="0" applyAlignment="0" applyProtection="0">
      <alignment vertical="top"/>
    </xf>
    <xf numFmtId="0" fontId="32" fillId="0" borderId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35" fillId="0" borderId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</cellStyleXfs>
  <cellXfs count="447">
    <xf numFmtId="0" fontId="0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1" fillId="3" borderId="0" xfId="0" applyFont="1" applyFill="1" applyAlignment="1" applyProtection="1">
      <alignment vertical="center" wrapText="1" shrinkToFit="1"/>
      <protection locked="0"/>
    </xf>
    <xf numFmtId="0" fontId="3" fillId="3" borderId="0" xfId="0" applyFont="1" applyFill="1" applyAlignment="1" applyProtection="1">
      <alignment vertical="center" wrapText="1" shrinkToFit="1"/>
      <protection locked="0"/>
    </xf>
    <xf numFmtId="0" fontId="1" fillId="3" borderId="0" xfId="0" applyFont="1" applyFill="1" applyAlignment="1" applyProtection="1">
      <alignment vertical="top" wrapText="1" shrinkToFit="1"/>
      <protection locked="0"/>
    </xf>
    <xf numFmtId="0" fontId="1" fillId="3" borderId="0" xfId="0" applyFont="1" applyFill="1" applyAlignment="1" applyProtection="1">
      <alignment horizontal="center" vertical="top" wrapText="1" shrinkToFit="1"/>
      <protection locked="0"/>
    </xf>
    <xf numFmtId="1" fontId="2" fillId="2" borderId="0" xfId="0" applyNumberFormat="1" applyFont="1" applyFill="1" applyAlignment="1" applyProtection="1">
      <alignment horizontal="center" vertical="center" wrapText="1" shrinkToFit="1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left"/>
      <protection locked="0"/>
    </xf>
    <xf numFmtId="1" fontId="2" fillId="2" borderId="0" xfId="0" applyNumberFormat="1" applyFont="1" applyFill="1" applyAlignment="1" applyProtection="1">
      <alignment horizontal="center" wrapText="1" shrinkToFit="1"/>
      <protection locked="0"/>
    </xf>
    <xf numFmtId="1" fontId="10" fillId="2" borderId="0" xfId="0" applyNumberFormat="1" applyFont="1" applyFill="1" applyAlignment="1" applyProtection="1">
      <alignment horizontal="center" wrapText="1" shrinkToFit="1"/>
      <protection locked="0"/>
    </xf>
    <xf numFmtId="0" fontId="10" fillId="0" borderId="0" xfId="0" applyNumberFormat="1" applyFont="1" applyFill="1" applyBorder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center" vertical="center" wrapText="1" shrinkToFit="1"/>
      <protection locked="0"/>
    </xf>
    <xf numFmtId="0" fontId="9" fillId="3" borderId="1" xfId="0" applyFont="1" applyFill="1" applyBorder="1" applyAlignment="1" applyProtection="1">
      <alignment horizontal="center" vertical="center" wrapText="1" shrinkToFit="1"/>
      <protection locked="0"/>
    </xf>
    <xf numFmtId="1" fontId="9" fillId="2" borderId="0" xfId="0" applyNumberFormat="1" applyFont="1" applyFill="1" applyAlignment="1" applyProtection="1">
      <alignment horizontal="center" vertical="center" wrapText="1" shrinkToFit="1"/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0" fontId="2" fillId="0" borderId="8" xfId="0" applyNumberFormat="1" applyFont="1" applyFill="1" applyBorder="1" applyAlignment="1" applyProtection="1">
      <protection locked="0"/>
    </xf>
    <xf numFmtId="0" fontId="6" fillId="3" borderId="4" xfId="0" applyFont="1" applyFill="1" applyBorder="1" applyAlignment="1" applyProtection="1">
      <alignment horizontal="center" vertical="center" wrapText="1" shrinkToFit="1"/>
      <protection locked="0"/>
    </xf>
    <xf numFmtId="0" fontId="1" fillId="3" borderId="0" xfId="0" applyFont="1" applyFill="1" applyAlignment="1" applyProtection="1">
      <alignment wrapText="1" shrinkToFit="1"/>
      <protection locked="0"/>
    </xf>
    <xf numFmtId="0" fontId="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horizontal="left" vertical="center" wrapText="1" shrinkToFit="1"/>
      <protection locked="0"/>
    </xf>
    <xf numFmtId="1" fontId="17" fillId="2" borderId="0" xfId="0" applyNumberFormat="1" applyFont="1" applyFill="1" applyAlignment="1" applyProtection="1">
      <alignment horizontal="center" vertical="center" wrapText="1" shrinkToFit="1"/>
      <protection locked="0"/>
    </xf>
    <xf numFmtId="0" fontId="17" fillId="0" borderId="0" xfId="0" applyNumberFormat="1" applyFont="1" applyFill="1" applyBorder="1" applyAlignment="1" applyProtection="1">
      <alignment horizontal="left"/>
      <protection locked="0"/>
    </xf>
    <xf numFmtId="3" fontId="17" fillId="0" borderId="0" xfId="0" applyNumberFormat="1" applyFont="1" applyFill="1" applyBorder="1" applyAlignment="1" applyProtection="1">
      <alignment horizontal="left"/>
      <protection locked="0"/>
    </xf>
    <xf numFmtId="0" fontId="16" fillId="4" borderId="33" xfId="0" applyFont="1" applyFill="1" applyBorder="1" applyAlignment="1"/>
    <xf numFmtId="0" fontId="16" fillId="4" borderId="34" xfId="0" applyFont="1" applyFill="1" applyBorder="1" applyAlignment="1"/>
    <xf numFmtId="0" fontId="16" fillId="4" borderId="34" xfId="0" applyFont="1" applyFill="1" applyBorder="1" applyAlignment="1">
      <alignment horizontal="left" vertical="top" wrapText="1"/>
    </xf>
    <xf numFmtId="0" fontId="16" fillId="4" borderId="34" xfId="0" applyFont="1" applyFill="1" applyBorder="1" applyAlignment="1">
      <alignment horizontal="left"/>
    </xf>
    <xf numFmtId="0" fontId="16" fillId="0" borderId="33" xfId="0" applyFont="1" applyBorder="1" applyAlignment="1"/>
    <xf numFmtId="0" fontId="16" fillId="4" borderId="34" xfId="0" applyFont="1" applyFill="1" applyBorder="1" applyAlignment="1">
      <alignment wrapText="1"/>
    </xf>
    <xf numFmtId="0" fontId="21" fillId="3" borderId="27" xfId="0" applyFont="1" applyFill="1" applyBorder="1" applyAlignment="1" applyProtection="1">
      <alignment horizontal="center" vertical="center" wrapText="1" shrinkToFit="1"/>
      <protection locked="0"/>
    </xf>
    <xf numFmtId="3" fontId="4" fillId="3" borderId="28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3" borderId="28" xfId="0" applyFont="1" applyFill="1" applyBorder="1" applyAlignment="1" applyProtection="1">
      <alignment horizontal="center" vertical="center" wrapText="1" shrinkToFit="1"/>
      <protection locked="0"/>
    </xf>
    <xf numFmtId="0" fontId="4" fillId="3" borderId="29" xfId="0" applyFont="1" applyFill="1" applyBorder="1" applyAlignment="1" applyProtection="1">
      <alignment horizontal="center" wrapText="1" shrinkToFit="1"/>
      <protection locked="0"/>
    </xf>
    <xf numFmtId="3" fontId="4" fillId="3" borderId="32" xfId="0" applyNumberFormat="1" applyFont="1" applyFill="1" applyBorder="1" applyAlignment="1" applyProtection="1">
      <alignment horizontal="right" wrapText="1" shrinkToFit="1"/>
      <protection locked="0"/>
    </xf>
    <xf numFmtId="0" fontId="22" fillId="3" borderId="32" xfId="0" applyFont="1" applyFill="1" applyBorder="1" applyAlignment="1" applyProtection="1">
      <alignment horizontal="center" wrapText="1" shrinkToFit="1"/>
      <protection locked="0"/>
    </xf>
    <xf numFmtId="0" fontId="21" fillId="3" borderId="29" xfId="0" applyFont="1" applyFill="1" applyBorder="1" applyAlignment="1" applyProtection="1">
      <alignment horizontal="center" wrapText="1" shrinkToFit="1"/>
      <protection locked="0"/>
    </xf>
    <xf numFmtId="1" fontId="21" fillId="3" borderId="32" xfId="0" applyNumberFormat="1" applyFont="1" applyFill="1" applyBorder="1" applyAlignment="1" applyProtection="1">
      <alignment horizontal="center" wrapText="1" shrinkToFit="1"/>
      <protection locked="0"/>
    </xf>
    <xf numFmtId="0" fontId="21" fillId="3" borderId="32" xfId="0" applyFont="1" applyFill="1" applyBorder="1" applyAlignment="1" applyProtection="1">
      <alignment horizontal="left" wrapText="1" shrinkToFit="1"/>
      <protection locked="0"/>
    </xf>
    <xf numFmtId="3" fontId="21" fillId="3" borderId="32" xfId="0" applyNumberFormat="1" applyFont="1" applyFill="1" applyBorder="1" applyAlignment="1" applyProtection="1">
      <alignment horizontal="right" wrapText="1" shrinkToFit="1"/>
      <protection locked="0"/>
    </xf>
    <xf numFmtId="0" fontId="15" fillId="3" borderId="29" xfId="0" applyFont="1" applyFill="1" applyBorder="1" applyAlignment="1" applyProtection="1">
      <alignment horizontal="center" wrapText="1" shrinkToFit="1"/>
      <protection locked="0"/>
    </xf>
    <xf numFmtId="1" fontId="15" fillId="3" borderId="32" xfId="0" applyNumberFormat="1" applyFont="1" applyFill="1" applyBorder="1" applyAlignment="1" applyProtection="1">
      <alignment horizontal="center" wrapText="1" shrinkToFit="1"/>
      <protection locked="0"/>
    </xf>
    <xf numFmtId="3" fontId="15" fillId="3" borderId="32" xfId="0" applyNumberFormat="1" applyFont="1" applyFill="1" applyBorder="1" applyAlignment="1" applyProtection="1">
      <alignment horizontal="right" wrapText="1" shrinkToFit="1"/>
      <protection locked="0"/>
    </xf>
    <xf numFmtId="3" fontId="23" fillId="3" borderId="32" xfId="0" applyNumberFormat="1" applyFont="1" applyFill="1" applyBorder="1" applyAlignment="1" applyProtection="1">
      <alignment horizontal="right" wrapText="1" shrinkToFit="1"/>
      <protection locked="0"/>
    </xf>
    <xf numFmtId="0" fontId="24" fillId="3" borderId="32" xfId="0" applyFont="1" applyFill="1" applyBorder="1" applyAlignment="1" applyProtection="1">
      <alignment horizontal="center" shrinkToFit="1"/>
      <protection locked="0"/>
    </xf>
    <xf numFmtId="3" fontId="4" fillId="3" borderId="36" xfId="0" applyNumberFormat="1" applyFont="1" applyFill="1" applyBorder="1" applyAlignment="1" applyProtection="1">
      <alignment horizontal="right" wrapText="1" shrinkToFit="1"/>
      <protection locked="0"/>
    </xf>
    <xf numFmtId="0" fontId="22" fillId="3" borderId="36" xfId="0" applyFont="1" applyFill="1" applyBorder="1" applyAlignment="1" applyProtection="1">
      <alignment horizontal="center" wrapText="1" shrinkToFit="1"/>
      <protection locked="0"/>
    </xf>
    <xf numFmtId="0" fontId="16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/>
    </xf>
    <xf numFmtId="2" fontId="25" fillId="0" borderId="17" xfId="0" applyNumberFormat="1" applyFont="1" applyFill="1" applyBorder="1" applyAlignment="1">
      <alignment horizontal="right"/>
    </xf>
    <xf numFmtId="166" fontId="25" fillId="0" borderId="17" xfId="0" applyNumberFormat="1" applyFont="1" applyFill="1" applyBorder="1" applyAlignment="1"/>
    <xf numFmtId="164" fontId="25" fillId="0" borderId="21" xfId="0" applyNumberFormat="1" applyFont="1" applyFill="1" applyBorder="1" applyAlignment="1"/>
    <xf numFmtId="168" fontId="25" fillId="0" borderId="17" xfId="0" applyNumberFormat="1" applyFont="1" applyFill="1" applyBorder="1" applyAlignment="1">
      <alignment horizontal="right"/>
    </xf>
    <xf numFmtId="164" fontId="25" fillId="0" borderId="17" xfId="0" applyNumberFormat="1" applyFont="1" applyFill="1" applyBorder="1" applyAlignment="1">
      <alignment horizontal="right"/>
    </xf>
    <xf numFmtId="3" fontId="4" fillId="3" borderId="20" xfId="0" applyNumberFormat="1" applyFont="1" applyFill="1" applyBorder="1" applyAlignment="1" applyProtection="1">
      <alignment horizontal="right" wrapText="1" shrinkToFit="1"/>
      <protection locked="0"/>
    </xf>
    <xf numFmtId="165" fontId="25" fillId="0" borderId="17" xfId="0" applyNumberFormat="1" applyFont="1" applyFill="1" applyBorder="1" applyAlignment="1">
      <alignment horizontal="right"/>
    </xf>
    <xf numFmtId="0" fontId="16" fillId="0" borderId="21" xfId="0" applyFont="1" applyFill="1" applyBorder="1" applyAlignment="1">
      <alignment horizontal="center"/>
    </xf>
    <xf numFmtId="2" fontId="16" fillId="0" borderId="21" xfId="0" applyNumberFormat="1" applyFont="1" applyFill="1" applyBorder="1" applyAlignment="1"/>
    <xf numFmtId="166" fontId="16" fillId="0" borderId="21" xfId="0" applyNumberFormat="1" applyFont="1" applyFill="1" applyBorder="1" applyAlignment="1"/>
    <xf numFmtId="167" fontId="16" fillId="0" borderId="21" xfId="0" applyNumberFormat="1" applyFont="1" applyFill="1" applyBorder="1" applyAlignment="1"/>
    <xf numFmtId="164" fontId="16" fillId="0" borderId="21" xfId="0" applyNumberFormat="1" applyFont="1" applyFill="1" applyBorder="1" applyAlignment="1"/>
    <xf numFmtId="167" fontId="25" fillId="0" borderId="37" xfId="0" applyNumberFormat="1" applyFont="1" applyFill="1" applyBorder="1" applyAlignment="1">
      <alignment horizontal="right"/>
    </xf>
    <xf numFmtId="164" fontId="25" fillId="0" borderId="21" xfId="0" applyNumberFormat="1" applyFont="1" applyFill="1" applyBorder="1" applyAlignment="1">
      <alignment horizontal="right"/>
    </xf>
    <xf numFmtId="3" fontId="4" fillId="3" borderId="24" xfId="0" applyNumberFormat="1" applyFont="1" applyFill="1" applyBorder="1" applyAlignment="1" applyProtection="1">
      <alignment horizontal="right" wrapText="1" shrinkToFit="1"/>
      <protection locked="0"/>
    </xf>
    <xf numFmtId="165" fontId="16" fillId="0" borderId="21" xfId="0" applyNumberFormat="1" applyFont="1" applyFill="1" applyBorder="1" applyAlignment="1">
      <alignment horizontal="center"/>
    </xf>
    <xf numFmtId="2" fontId="25" fillId="0" borderId="21" xfId="0" applyNumberFormat="1" applyFont="1" applyFill="1" applyBorder="1" applyAlignment="1"/>
    <xf numFmtId="167" fontId="25" fillId="0" borderId="21" xfId="0" applyNumberFormat="1" applyFont="1" applyFill="1" applyBorder="1" applyAlignment="1">
      <alignment horizontal="right"/>
    </xf>
    <xf numFmtId="0" fontId="16" fillId="0" borderId="25" xfId="0" applyFont="1" applyFill="1" applyBorder="1" applyAlignment="1">
      <alignment horizontal="center"/>
    </xf>
    <xf numFmtId="2" fontId="16" fillId="0" borderId="25" xfId="0" applyNumberFormat="1" applyFont="1" applyFill="1" applyBorder="1" applyAlignment="1"/>
    <xf numFmtId="166" fontId="16" fillId="0" borderId="25" xfId="0" applyNumberFormat="1" applyFont="1" applyFill="1" applyBorder="1" applyAlignment="1"/>
    <xf numFmtId="167" fontId="16" fillId="0" borderId="25" xfId="0" applyNumberFormat="1" applyFont="1" applyFill="1" applyBorder="1" applyAlignment="1"/>
    <xf numFmtId="2" fontId="25" fillId="0" borderId="25" xfId="0" applyNumberFormat="1" applyFont="1" applyFill="1" applyBorder="1" applyAlignment="1"/>
    <xf numFmtId="168" fontId="16" fillId="0" borderId="25" xfId="0" applyNumberFormat="1" applyFont="1" applyFill="1" applyBorder="1" applyAlignment="1">
      <alignment horizontal="right"/>
    </xf>
    <xf numFmtId="164" fontId="25" fillId="0" borderId="25" xfId="0" applyNumberFormat="1" applyFont="1" applyFill="1" applyBorder="1" applyAlignment="1">
      <alignment horizontal="right"/>
    </xf>
    <xf numFmtId="3" fontId="4" fillId="3" borderId="26" xfId="0" applyNumberFormat="1" applyFont="1" applyFill="1" applyBorder="1" applyAlignment="1" applyProtection="1">
      <alignment horizontal="right" wrapText="1" shrinkToFit="1"/>
      <protection locked="0"/>
    </xf>
    <xf numFmtId="165" fontId="16" fillId="0" borderId="25" xfId="0" applyNumberFormat="1" applyFont="1" applyFill="1" applyBorder="1" applyAlignment="1">
      <alignment horizontal="center"/>
    </xf>
    <xf numFmtId="0" fontId="27" fillId="3" borderId="32" xfId="0" applyFont="1" applyFill="1" applyBorder="1" applyAlignment="1" applyProtection="1">
      <alignment horizontal="center" wrapText="1" shrinkToFit="1"/>
      <protection locked="0"/>
    </xf>
    <xf numFmtId="0" fontId="28" fillId="3" borderId="32" xfId="0" applyFont="1" applyFill="1" applyBorder="1" applyAlignment="1" applyProtection="1">
      <alignment horizontal="center" shrinkToFit="1"/>
      <protection locked="0"/>
    </xf>
    <xf numFmtId="0" fontId="29" fillId="3" borderId="32" xfId="0" applyFont="1" applyFill="1" applyBorder="1" applyAlignment="1" applyProtection="1">
      <alignment horizontal="center" wrapText="1" shrinkToFit="1"/>
      <protection locked="0"/>
    </xf>
    <xf numFmtId="0" fontId="30" fillId="3" borderId="32" xfId="0" applyFont="1" applyFill="1" applyBorder="1" applyAlignment="1" applyProtection="1">
      <alignment horizontal="center" wrapText="1" shrinkToFit="1"/>
      <protection locked="0"/>
    </xf>
    <xf numFmtId="0" fontId="31" fillId="3" borderId="32" xfId="0" applyFont="1" applyFill="1" applyBorder="1" applyAlignment="1" applyProtection="1">
      <alignment horizontal="center" shrinkToFit="1"/>
      <protection locked="0"/>
    </xf>
    <xf numFmtId="0" fontId="31" fillId="3" borderId="32" xfId="0" applyFont="1" applyFill="1" applyBorder="1" applyAlignment="1" applyProtection="1">
      <alignment horizontal="center" wrapText="1" shrinkToFit="1"/>
      <protection locked="0"/>
    </xf>
    <xf numFmtId="0" fontId="21" fillId="3" borderId="38" xfId="0" applyFont="1" applyFill="1" applyBorder="1" applyAlignment="1" applyProtection="1">
      <alignment horizontal="center" wrapText="1" shrinkToFit="1"/>
      <protection locked="0"/>
    </xf>
    <xf numFmtId="0" fontId="21" fillId="3" borderId="39" xfId="0" applyFont="1" applyFill="1" applyBorder="1" applyAlignment="1" applyProtection="1">
      <alignment horizontal="left" wrapText="1" shrinkToFit="1"/>
      <protection locked="0"/>
    </xf>
    <xf numFmtId="3" fontId="4" fillId="3" borderId="39" xfId="0" applyNumberFormat="1" applyFont="1" applyFill="1" applyBorder="1" applyAlignment="1" applyProtection="1">
      <alignment horizontal="right" wrapText="1" shrinkToFit="1"/>
      <protection locked="0"/>
    </xf>
    <xf numFmtId="3" fontId="21" fillId="3" borderId="39" xfId="0" applyNumberFormat="1" applyFont="1" applyFill="1" applyBorder="1" applyAlignment="1" applyProtection="1">
      <alignment horizontal="right" wrapText="1" shrinkToFit="1"/>
      <protection locked="0"/>
    </xf>
    <xf numFmtId="0" fontId="22" fillId="3" borderId="39" xfId="0" applyFont="1" applyFill="1" applyBorder="1" applyAlignment="1" applyProtection="1">
      <alignment horizontal="center" wrapText="1" shrinkToFit="1"/>
      <protection locked="0"/>
    </xf>
    <xf numFmtId="169" fontId="34" fillId="5" borderId="34" xfId="3" applyFont="1" applyFill="1" applyBorder="1" applyAlignment="1">
      <alignment horizontal="right"/>
    </xf>
    <xf numFmtId="0" fontId="16" fillId="4" borderId="34" xfId="1" quotePrefix="1" applyFont="1" applyFill="1" applyBorder="1" applyAlignment="1">
      <alignment horizontal="center"/>
    </xf>
    <xf numFmtId="0" fontId="16" fillId="4" borderId="34" xfId="1" applyFont="1" applyFill="1" applyBorder="1"/>
    <xf numFmtId="0" fontId="16" fillId="0" borderId="33" xfId="1" applyFont="1" applyBorder="1"/>
    <xf numFmtId="0" fontId="16" fillId="4" borderId="34" xfId="1" applyFont="1" applyFill="1" applyBorder="1" applyAlignment="1">
      <alignment horizontal="left"/>
    </xf>
    <xf numFmtId="0" fontId="16" fillId="4" borderId="40" xfId="1" applyFont="1" applyFill="1" applyBorder="1"/>
    <xf numFmtId="0" fontId="16" fillId="4" borderId="40" xfId="1" quotePrefix="1" applyFont="1" applyFill="1" applyBorder="1" applyAlignment="1">
      <alignment horizontal="center"/>
    </xf>
    <xf numFmtId="171" fontId="34" fillId="4" borderId="34" xfId="10" applyNumberFormat="1" applyFont="1" applyFill="1" applyBorder="1" applyAlignment="1">
      <alignment horizontal="right"/>
    </xf>
    <xf numFmtId="0" fontId="16" fillId="4" borderId="33" xfId="1" quotePrefix="1" applyFont="1" applyFill="1" applyBorder="1" applyAlignment="1">
      <alignment horizontal="center"/>
    </xf>
    <xf numFmtId="0" fontId="16" fillId="4" borderId="33" xfId="1" applyFont="1" applyFill="1" applyBorder="1"/>
    <xf numFmtId="3" fontId="16" fillId="4" borderId="33" xfId="1" quotePrefix="1" applyNumberFormat="1" applyFont="1" applyFill="1" applyBorder="1" applyAlignment="1">
      <alignment horizontal="center"/>
    </xf>
    <xf numFmtId="0" fontId="16" fillId="4" borderId="33" xfId="1" applyFont="1" applyFill="1" applyBorder="1" applyAlignment="1">
      <alignment horizontal="left"/>
    </xf>
    <xf numFmtId="0" fontId="16" fillId="4" borderId="33" xfId="1" applyFont="1" applyFill="1" applyBorder="1" applyAlignment="1">
      <alignment horizontal="left" vertical="top" wrapText="1"/>
    </xf>
    <xf numFmtId="0" fontId="16" fillId="4" borderId="33" xfId="1" quotePrefix="1" applyFont="1" applyFill="1" applyBorder="1" applyAlignment="1">
      <alignment horizontal="center" vertical="top" wrapText="1"/>
    </xf>
    <xf numFmtId="0" fontId="16" fillId="4" borderId="41" xfId="1" applyFont="1" applyFill="1" applyBorder="1"/>
    <xf numFmtId="0" fontId="16" fillId="4" borderId="41" xfId="1" quotePrefix="1" applyFont="1" applyFill="1" applyBorder="1" applyAlignment="1">
      <alignment horizontal="center"/>
    </xf>
    <xf numFmtId="171" fontId="34" fillId="4" borderId="40" xfId="10" applyNumberFormat="1" applyFont="1" applyFill="1" applyBorder="1" applyAlignment="1">
      <alignment horizontal="right"/>
    </xf>
    <xf numFmtId="0" fontId="16" fillId="4" borderId="43" xfId="1" applyFont="1" applyFill="1" applyBorder="1"/>
    <xf numFmtId="0" fontId="16" fillId="4" borderId="43" xfId="1" quotePrefix="1" applyFont="1" applyFill="1" applyBorder="1" applyAlignment="1">
      <alignment horizontal="center"/>
    </xf>
    <xf numFmtId="0" fontId="21" fillId="3" borderId="42" xfId="0" applyFont="1" applyFill="1" applyBorder="1" applyAlignment="1" applyProtection="1">
      <alignment horizontal="center" wrapText="1" shrinkToFit="1"/>
      <protection locked="0"/>
    </xf>
    <xf numFmtId="0" fontId="21" fillId="3" borderId="44" xfId="0" applyFont="1" applyFill="1" applyBorder="1" applyAlignment="1" applyProtection="1">
      <alignment horizontal="left" wrapText="1" shrinkToFit="1"/>
      <protection locked="0"/>
    </xf>
    <xf numFmtId="3" fontId="4" fillId="3" borderId="44" xfId="0" applyNumberFormat="1" applyFont="1" applyFill="1" applyBorder="1" applyAlignment="1" applyProtection="1">
      <alignment horizontal="right" wrapText="1" shrinkToFit="1"/>
      <protection locked="0"/>
    </xf>
    <xf numFmtId="171" fontId="34" fillId="4" borderId="45" xfId="10" applyNumberFormat="1" applyFont="1" applyFill="1" applyBorder="1" applyAlignment="1">
      <alignment horizontal="right"/>
    </xf>
    <xf numFmtId="3" fontId="21" fillId="3" borderId="44" xfId="0" applyNumberFormat="1" applyFont="1" applyFill="1" applyBorder="1" applyAlignment="1" applyProtection="1">
      <alignment horizontal="right" wrapText="1" shrinkToFit="1"/>
      <protection locked="0"/>
    </xf>
    <xf numFmtId="0" fontId="22" fillId="3" borderId="44" xfId="0" applyFont="1" applyFill="1" applyBorder="1" applyAlignment="1" applyProtection="1">
      <alignment horizontal="center" wrapText="1" shrinkToFit="1"/>
      <protection locked="0"/>
    </xf>
    <xf numFmtId="3" fontId="38" fillId="0" borderId="34" xfId="4" applyNumberFormat="1" applyFont="1" applyBorder="1"/>
    <xf numFmtId="0" fontId="13" fillId="4" borderId="33" xfId="1" quotePrefix="1" applyFont="1" applyFill="1" applyBorder="1" applyAlignment="1">
      <alignment horizontal="center"/>
    </xf>
    <xf numFmtId="0" fontId="37" fillId="0" borderId="33" xfId="1" applyFont="1" applyBorder="1"/>
    <xf numFmtId="0" fontId="37" fillId="0" borderId="33" xfId="1" applyFont="1" applyBorder="1" applyAlignment="1">
      <alignment horizontal="left"/>
    </xf>
    <xf numFmtId="0" fontId="37" fillId="0" borderId="33" xfId="1" applyFont="1" applyBorder="1" applyAlignment="1"/>
    <xf numFmtId="0" fontId="37" fillId="5" borderId="33" xfId="1" applyFont="1" applyFill="1" applyBorder="1" applyAlignment="1">
      <alignment horizontal="left"/>
    </xf>
    <xf numFmtId="0" fontId="37" fillId="4" borderId="33" xfId="1" quotePrefix="1" applyFont="1" applyFill="1" applyBorder="1" applyAlignment="1">
      <alignment horizontal="center"/>
    </xf>
    <xf numFmtId="0" fontId="37" fillId="5" borderId="33" xfId="1" applyFont="1" applyFill="1" applyBorder="1"/>
    <xf numFmtId="0" fontId="37" fillId="0" borderId="41" xfId="1" applyFont="1" applyBorder="1" applyAlignment="1">
      <alignment horizontal="left"/>
    </xf>
    <xf numFmtId="0" fontId="13" fillId="4" borderId="41" xfId="1" quotePrefix="1" applyFont="1" applyFill="1" applyBorder="1" applyAlignment="1">
      <alignment horizontal="center"/>
    </xf>
    <xf numFmtId="3" fontId="38" fillId="0" borderId="40" xfId="4" applyNumberFormat="1" applyFont="1" applyBorder="1"/>
    <xf numFmtId="3" fontId="38" fillId="0" borderId="45" xfId="4" applyNumberFormat="1" applyFont="1" applyBorder="1"/>
    <xf numFmtId="0" fontId="37" fillId="4" borderId="43" xfId="1" quotePrefix="1" applyFont="1" applyFill="1" applyBorder="1" applyAlignment="1">
      <alignment horizontal="center"/>
    </xf>
    <xf numFmtId="0" fontId="37" fillId="5" borderId="43" xfId="1" applyFont="1" applyFill="1" applyBorder="1" applyAlignment="1">
      <alignment horizontal="left"/>
    </xf>
    <xf numFmtId="0" fontId="19" fillId="5" borderId="33" xfId="1" applyFont="1" applyFill="1" applyBorder="1"/>
    <xf numFmtId="3" fontId="33" fillId="0" borderId="32" xfId="4" applyNumberFormat="1" applyFont="1" applyBorder="1"/>
    <xf numFmtId="3" fontId="4" fillId="3" borderId="44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3" borderId="44" xfId="0" applyFont="1" applyFill="1" applyBorder="1" applyAlignment="1" applyProtection="1">
      <alignment horizontal="center" vertical="center" wrapText="1" shrinkToFit="1"/>
      <protection locked="0"/>
    </xf>
    <xf numFmtId="169" fontId="39" fillId="0" borderId="40" xfId="1" applyNumberFormat="1" applyFont="1" applyBorder="1"/>
    <xf numFmtId="3" fontId="16" fillId="4" borderId="34" xfId="1" quotePrefix="1" applyNumberFormat="1" applyFont="1" applyFill="1" applyBorder="1" applyAlignment="1">
      <alignment horizontal="center"/>
    </xf>
    <xf numFmtId="169" fontId="39" fillId="0" borderId="34" xfId="1" applyNumberFormat="1" applyFont="1" applyBorder="1"/>
    <xf numFmtId="0" fontId="18" fillId="0" borderId="0" xfId="0" applyNumberFormat="1" applyFont="1" applyFill="1" applyBorder="1" applyAlignment="1" applyProtection="1">
      <alignment horizontal="left"/>
      <protection locked="0"/>
    </xf>
    <xf numFmtId="0" fontId="20" fillId="0" borderId="0" xfId="0" applyNumberFormat="1" applyFont="1" applyFill="1" applyBorder="1" applyAlignment="1" applyProtection="1">
      <alignment horizontal="left"/>
      <protection locked="0"/>
    </xf>
    <xf numFmtId="1" fontId="13" fillId="2" borderId="0" xfId="0" applyNumberFormat="1" applyFont="1" applyFill="1" applyAlignment="1" applyProtection="1">
      <alignment horizontal="center" wrapText="1" shrinkToFit="1"/>
      <protection locked="0"/>
    </xf>
    <xf numFmtId="3" fontId="2" fillId="0" borderId="0" xfId="0" applyNumberFormat="1" applyFont="1" applyFill="1" applyBorder="1" applyAlignment="1" applyProtection="1">
      <alignment horizontal="left"/>
      <protection locked="0"/>
    </xf>
    <xf numFmtId="167" fontId="40" fillId="0" borderId="21" xfId="0" applyNumberFormat="1" applyFont="1" applyFill="1" applyBorder="1" applyAlignment="1">
      <alignment horizontal="right"/>
    </xf>
    <xf numFmtId="168" fontId="40" fillId="0" borderId="21" xfId="0" applyNumberFormat="1" applyFont="1" applyFill="1" applyBorder="1" applyAlignment="1">
      <alignment horizontal="right"/>
    </xf>
    <xf numFmtId="168" fontId="42" fillId="0" borderId="21" xfId="0" applyNumberFormat="1" applyFont="1" applyFill="1" applyBorder="1" applyAlignment="1">
      <alignment horizontal="right"/>
    </xf>
    <xf numFmtId="0" fontId="4" fillId="3" borderId="35" xfId="0" applyFont="1" applyFill="1" applyBorder="1" applyAlignment="1" applyProtection="1">
      <alignment horizontal="center" wrapText="1" shrinkToFit="1"/>
      <protection locked="0"/>
    </xf>
    <xf numFmtId="3" fontId="33" fillId="0" borderId="34" xfId="4" applyNumberFormat="1" applyFont="1" applyBorder="1"/>
    <xf numFmtId="0" fontId="15" fillId="3" borderId="32" xfId="0" applyFont="1" applyFill="1" applyBorder="1" applyAlignment="1" applyProtection="1">
      <alignment horizontal="left" wrapText="1" shrinkToFit="1"/>
      <protection locked="0"/>
    </xf>
    <xf numFmtId="0" fontId="16" fillId="3" borderId="29" xfId="0" applyFont="1" applyFill="1" applyBorder="1" applyAlignment="1" applyProtection="1">
      <alignment horizontal="center" wrapText="1" shrinkToFit="1"/>
      <protection locked="0"/>
    </xf>
    <xf numFmtId="1" fontId="16" fillId="3" borderId="32" xfId="0" applyNumberFormat="1" applyFont="1" applyFill="1" applyBorder="1" applyAlignment="1" applyProtection="1">
      <alignment horizontal="center" wrapText="1" shrinkToFit="1"/>
      <protection locked="0"/>
    </xf>
    <xf numFmtId="0" fontId="16" fillId="3" borderId="32" xfId="0" applyFont="1" applyFill="1" applyBorder="1" applyAlignment="1" applyProtection="1">
      <alignment horizontal="left" wrapText="1" shrinkToFit="1"/>
      <protection locked="0"/>
    </xf>
    <xf numFmtId="3" fontId="25" fillId="3" borderId="32" xfId="0" applyNumberFormat="1" applyFont="1" applyFill="1" applyBorder="1" applyAlignment="1" applyProtection="1">
      <alignment horizontal="right" wrapText="1" shrinkToFit="1"/>
      <protection locked="0"/>
    </xf>
    <xf numFmtId="3" fontId="16" fillId="3" borderId="32" xfId="0" applyNumberFormat="1" applyFont="1" applyFill="1" applyBorder="1" applyAlignment="1" applyProtection="1">
      <alignment horizontal="right" wrapText="1" shrinkToFit="1"/>
      <protection locked="0"/>
    </xf>
    <xf numFmtId="0" fontId="16" fillId="3" borderId="32" xfId="0" applyFont="1" applyFill="1" applyBorder="1" applyAlignment="1" applyProtection="1">
      <alignment horizontal="center" wrapText="1" shrinkToFit="1"/>
      <protection locked="0"/>
    </xf>
    <xf numFmtId="0" fontId="40" fillId="3" borderId="32" xfId="0" applyFont="1" applyFill="1" applyBorder="1" applyAlignment="1" applyProtection="1">
      <alignment horizontal="center" wrapText="1" shrinkToFit="1"/>
      <protection locked="0"/>
    </xf>
    <xf numFmtId="0" fontId="43" fillId="3" borderId="32" xfId="0" applyFont="1" applyFill="1" applyBorder="1" applyAlignment="1" applyProtection="1">
      <alignment horizontal="center" wrapText="1" shrinkToFit="1"/>
      <protection locked="0"/>
    </xf>
    <xf numFmtId="165" fontId="40" fillId="0" borderId="17" xfId="0" applyNumberFormat="1" applyFont="1" applyFill="1" applyBorder="1" applyAlignment="1">
      <alignment horizontal="right"/>
    </xf>
    <xf numFmtId="165" fontId="40" fillId="0" borderId="21" xfId="0" applyNumberFormat="1" applyFont="1" applyFill="1" applyBorder="1" applyAlignment="1">
      <alignment horizontal="center"/>
    </xf>
    <xf numFmtId="165" fontId="40" fillId="0" borderId="46" xfId="0" applyNumberFormat="1" applyFont="1" applyFill="1" applyBorder="1" applyAlignment="1">
      <alignment horizontal="center"/>
    </xf>
    <xf numFmtId="165" fontId="40" fillId="0" borderId="47" xfId="0" applyNumberFormat="1" applyFont="1" applyFill="1" applyBorder="1" applyAlignment="1">
      <alignment horizontal="center"/>
    </xf>
    <xf numFmtId="165" fontId="40" fillId="0" borderId="48" xfId="0" applyNumberFormat="1" applyFont="1" applyFill="1" applyBorder="1" applyAlignment="1">
      <alignment horizontal="center"/>
    </xf>
    <xf numFmtId="165" fontId="40" fillId="0" borderId="25" xfId="0" applyNumberFormat="1" applyFont="1" applyFill="1" applyBorder="1" applyAlignment="1">
      <alignment horizontal="center"/>
    </xf>
    <xf numFmtId="0" fontId="40" fillId="3" borderId="32" xfId="0" applyFont="1" applyFill="1" applyBorder="1" applyAlignment="1" applyProtection="1">
      <alignment horizontal="center" shrinkToFit="1"/>
      <protection locked="0"/>
    </xf>
    <xf numFmtId="0" fontId="44" fillId="3" borderId="32" xfId="0" applyFont="1" applyFill="1" applyBorder="1" applyAlignment="1" applyProtection="1">
      <alignment horizontal="center" wrapText="1" shrinkToFit="1"/>
      <protection locked="0"/>
    </xf>
    <xf numFmtId="3" fontId="22" fillId="3" borderId="39" xfId="0" applyNumberFormat="1" applyFont="1" applyFill="1" applyBorder="1" applyAlignment="1" applyProtection="1">
      <alignment horizontal="center" wrapText="1" shrinkToFit="1"/>
      <protection locked="0"/>
    </xf>
    <xf numFmtId="3" fontId="22" fillId="3" borderId="36" xfId="0" applyNumberFormat="1" applyFont="1" applyFill="1" applyBorder="1" applyAlignment="1" applyProtection="1">
      <alignment horizontal="center" wrapText="1" shrinkToFit="1"/>
      <protection locked="0"/>
    </xf>
    <xf numFmtId="0" fontId="41" fillId="3" borderId="32" xfId="0" applyFont="1" applyFill="1" applyBorder="1" applyAlignment="1" applyProtection="1">
      <alignment horizontal="center" shrinkToFit="1"/>
      <protection locked="0"/>
    </xf>
    <xf numFmtId="0" fontId="45" fillId="3" borderId="32" xfId="0" applyFont="1" applyFill="1" applyBorder="1" applyAlignment="1" applyProtection="1">
      <alignment horizontal="center" wrapText="1" shrinkToFit="1"/>
      <protection locked="0"/>
    </xf>
    <xf numFmtId="0" fontId="41" fillId="3" borderId="32" xfId="0" applyFont="1" applyFill="1" applyBorder="1" applyAlignment="1" applyProtection="1">
      <alignment horizontal="center" wrapText="1" shrinkToFit="1"/>
      <protection locked="0"/>
    </xf>
    <xf numFmtId="0" fontId="46" fillId="3" borderId="32" xfId="0" applyFont="1" applyFill="1" applyBorder="1" applyAlignment="1" applyProtection="1">
      <alignment horizontal="center" wrapText="1" shrinkToFit="1"/>
      <protection locked="0"/>
    </xf>
    <xf numFmtId="0" fontId="4" fillId="3" borderId="51" xfId="0" applyFont="1" applyFill="1" applyBorder="1" applyAlignment="1" applyProtection="1">
      <alignment horizontal="center" wrapText="1" shrinkToFit="1"/>
      <protection locked="0"/>
    </xf>
    <xf numFmtId="3" fontId="33" fillId="0" borderId="53" xfId="4" applyNumberFormat="1" applyFont="1" applyBorder="1"/>
    <xf numFmtId="1" fontId="13" fillId="2" borderId="0" xfId="0" applyNumberFormat="1" applyFont="1" applyFill="1" applyAlignment="1" applyProtection="1">
      <alignment horizontal="center" vertical="center" wrapText="1" shrinkToFit="1"/>
      <protection locked="0"/>
    </xf>
    <xf numFmtId="0" fontId="47" fillId="3" borderId="0" xfId="0" applyFont="1" applyFill="1" applyAlignment="1" applyProtection="1">
      <alignment vertical="center" wrapText="1" shrinkToFit="1"/>
      <protection locked="0"/>
    </xf>
    <xf numFmtId="0" fontId="13" fillId="0" borderId="0" xfId="0" applyNumberFormat="1" applyFont="1" applyFill="1" applyBorder="1" applyAlignment="1" applyProtection="1">
      <protection locked="0"/>
    </xf>
    <xf numFmtId="0" fontId="13" fillId="0" borderId="0" xfId="0" applyNumberFormat="1" applyFont="1" applyFill="1" applyBorder="1" applyAlignment="1" applyProtection="1">
      <alignment horizontal="center"/>
      <protection locked="0"/>
    </xf>
    <xf numFmtId="0" fontId="47" fillId="3" borderId="0" xfId="0" applyFont="1" applyFill="1" applyAlignment="1" applyProtection="1">
      <alignment horizontal="center" vertical="top" wrapText="1" shrinkToFit="1"/>
      <protection locked="0"/>
    </xf>
    <xf numFmtId="0" fontId="47" fillId="3" borderId="0" xfId="0" applyFont="1" applyFill="1" applyAlignment="1" applyProtection="1">
      <alignment vertical="top" wrapText="1" shrinkToFit="1"/>
      <protection locked="0"/>
    </xf>
    <xf numFmtId="3" fontId="25" fillId="3" borderId="0" xfId="0" applyNumberFormat="1" applyFont="1" applyFill="1" applyBorder="1" applyAlignment="1" applyProtection="1">
      <alignment horizontal="right" wrapText="1" shrinkToFit="1"/>
      <protection locked="0"/>
    </xf>
    <xf numFmtId="1" fontId="13" fillId="2" borderId="0" xfId="0" applyNumberFormat="1" applyFont="1" applyFill="1" applyBorder="1" applyAlignment="1" applyProtection="1">
      <alignment horizontal="center" wrapText="1" shrinkToFit="1"/>
      <protection locked="0"/>
    </xf>
    <xf numFmtId="171" fontId="34" fillId="4" borderId="0" xfId="10" applyNumberFormat="1" applyFont="1" applyFill="1" applyBorder="1" applyAlignment="1">
      <alignment horizontal="right"/>
    </xf>
    <xf numFmtId="1" fontId="13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right"/>
    </xf>
    <xf numFmtId="166" fontId="25" fillId="0" borderId="0" xfId="0" applyNumberFormat="1" applyFont="1" applyFill="1" applyBorder="1" applyAlignment="1"/>
    <xf numFmtId="164" fontId="25" fillId="0" borderId="0" xfId="0" applyNumberFormat="1" applyFont="1" applyFill="1" applyBorder="1" applyAlignment="1"/>
    <xf numFmtId="168" fontId="25" fillId="0" borderId="0" xfId="0" applyNumberFormat="1" applyFont="1" applyFill="1" applyBorder="1" applyAlignment="1">
      <alignment horizontal="right"/>
    </xf>
    <xf numFmtId="164" fontId="25" fillId="0" borderId="0" xfId="0" applyNumberFormat="1" applyFont="1" applyFill="1" applyBorder="1" applyAlignment="1">
      <alignment horizontal="right"/>
    </xf>
    <xf numFmtId="165" fontId="25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2" fontId="16" fillId="0" borderId="0" xfId="0" applyNumberFormat="1" applyFont="1" applyFill="1" applyBorder="1" applyAlignment="1"/>
    <xf numFmtId="166" fontId="16" fillId="0" borderId="0" xfId="0" applyNumberFormat="1" applyFont="1" applyFill="1" applyBorder="1" applyAlignment="1"/>
    <xf numFmtId="167" fontId="16" fillId="0" borderId="0" xfId="0" applyNumberFormat="1" applyFont="1" applyFill="1" applyBorder="1" applyAlignment="1"/>
    <xf numFmtId="164" fontId="16" fillId="0" borderId="0" xfId="0" applyNumberFormat="1" applyFont="1" applyFill="1" applyBorder="1" applyAlignment="1"/>
    <xf numFmtId="167" fontId="25" fillId="0" borderId="0" xfId="0" applyNumberFormat="1" applyFont="1" applyFill="1" applyBorder="1" applyAlignment="1">
      <alignment horizontal="right"/>
    </xf>
    <xf numFmtId="165" fontId="16" fillId="0" borderId="0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/>
    <xf numFmtId="168" fontId="16" fillId="0" borderId="0" xfId="0" applyNumberFormat="1" applyFont="1" applyFill="1" applyBorder="1" applyAlignment="1">
      <alignment horizontal="right"/>
    </xf>
    <xf numFmtId="0" fontId="47" fillId="3" borderId="0" xfId="0" applyFont="1" applyFill="1" applyBorder="1" applyAlignment="1" applyProtection="1">
      <alignment vertical="center" wrapText="1" shrinkToFit="1"/>
      <protection locked="0"/>
    </xf>
    <xf numFmtId="0" fontId="48" fillId="3" borderId="0" xfId="0" applyFont="1" applyFill="1" applyBorder="1" applyAlignment="1" applyProtection="1">
      <alignment vertical="center" wrapText="1" shrinkToFit="1"/>
      <protection locked="0"/>
    </xf>
    <xf numFmtId="0" fontId="48" fillId="3" borderId="0" xfId="0" applyFont="1" applyFill="1" applyBorder="1" applyAlignment="1" applyProtection="1">
      <alignment horizontal="center" vertical="center" wrapText="1" shrinkToFit="1"/>
      <protection locked="0"/>
    </xf>
    <xf numFmtId="0" fontId="47" fillId="3" borderId="0" xfId="0" applyFont="1" applyFill="1" applyBorder="1" applyAlignment="1" applyProtection="1">
      <alignment wrapText="1" shrinkToFit="1"/>
      <protection locked="0"/>
    </xf>
    <xf numFmtId="0" fontId="16" fillId="4" borderId="21" xfId="1" applyFont="1" applyFill="1" applyBorder="1" applyAlignment="1">
      <alignment horizontal="left"/>
    </xf>
    <xf numFmtId="0" fontId="16" fillId="4" borderId="21" xfId="1" quotePrefix="1" applyFont="1" applyFill="1" applyBorder="1" applyAlignment="1">
      <alignment horizontal="center"/>
    </xf>
    <xf numFmtId="171" fontId="34" fillId="4" borderId="21" xfId="10" applyNumberFormat="1" applyFont="1" applyFill="1" applyBorder="1" applyAlignment="1">
      <alignment horizontal="right"/>
    </xf>
    <xf numFmtId="3" fontId="16" fillId="3" borderId="21" xfId="0" applyNumberFormat="1" applyFont="1" applyFill="1" applyBorder="1" applyAlignment="1" applyProtection="1">
      <alignment horizontal="right" wrapText="1" shrinkToFit="1"/>
      <protection locked="0"/>
    </xf>
    <xf numFmtId="0" fontId="45" fillId="3" borderId="21" xfId="0" applyFont="1" applyFill="1" applyBorder="1" applyAlignment="1" applyProtection="1">
      <alignment horizontal="center" wrapText="1" shrinkToFit="1"/>
      <protection locked="0"/>
    </xf>
    <xf numFmtId="0" fontId="16" fillId="4" borderId="21" xfId="1" applyFont="1" applyFill="1" applyBorder="1"/>
    <xf numFmtId="0" fontId="46" fillId="3" borderId="21" xfId="0" applyFont="1" applyFill="1" applyBorder="1" applyAlignment="1" applyProtection="1">
      <alignment horizontal="center" wrapText="1" shrinkToFit="1"/>
      <protection locked="0"/>
    </xf>
    <xf numFmtId="0" fontId="43" fillId="3" borderId="21" xfId="0" applyFont="1" applyFill="1" applyBorder="1" applyAlignment="1" applyProtection="1">
      <alignment horizontal="center" wrapText="1" shrinkToFit="1"/>
      <protection locked="0"/>
    </xf>
    <xf numFmtId="0" fontId="41" fillId="3" borderId="21" xfId="0" applyFont="1" applyFill="1" applyBorder="1" applyAlignment="1" applyProtection="1">
      <alignment horizontal="center" shrinkToFit="1"/>
      <protection locked="0"/>
    </xf>
    <xf numFmtId="3" fontId="16" fillId="4" borderId="21" xfId="1" quotePrefix="1" applyNumberFormat="1" applyFont="1" applyFill="1" applyBorder="1" applyAlignment="1">
      <alignment horizontal="center"/>
    </xf>
    <xf numFmtId="0" fontId="25" fillId="3" borderId="25" xfId="0" applyFont="1" applyFill="1" applyBorder="1" applyAlignment="1" applyProtection="1">
      <alignment horizontal="center" wrapText="1" shrinkToFit="1"/>
      <protection locked="0"/>
    </xf>
    <xf numFmtId="3" fontId="25" fillId="3" borderId="25" xfId="0" applyNumberFormat="1" applyFont="1" applyFill="1" applyBorder="1" applyAlignment="1" applyProtection="1">
      <alignment horizontal="right" wrapText="1" shrinkToFit="1"/>
      <protection locked="0"/>
    </xf>
    <xf numFmtId="0" fontId="45" fillId="3" borderId="25" xfId="0" applyFont="1" applyFill="1" applyBorder="1" applyAlignment="1" applyProtection="1">
      <alignment horizontal="center" wrapText="1" shrinkToFit="1"/>
      <protection locked="0"/>
    </xf>
    <xf numFmtId="0" fontId="16" fillId="4" borderId="54" xfId="1" applyFont="1" applyFill="1" applyBorder="1"/>
    <xf numFmtId="0" fontId="16" fillId="4" borderId="54" xfId="1" quotePrefix="1" applyFont="1" applyFill="1" applyBorder="1" applyAlignment="1">
      <alignment horizontal="center"/>
    </xf>
    <xf numFmtId="171" fontId="34" fillId="4" borderId="54" xfId="10" applyNumberFormat="1" applyFont="1" applyFill="1" applyBorder="1" applyAlignment="1">
      <alignment horizontal="right"/>
    </xf>
    <xf numFmtId="1" fontId="47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3" fontId="47" fillId="0" borderId="0" xfId="0" applyNumberFormat="1" applyFont="1" applyFill="1" applyBorder="1" applyAlignment="1" applyProtection="1">
      <alignment horizontal="left"/>
      <protection locked="0"/>
    </xf>
    <xf numFmtId="0" fontId="47" fillId="0" borderId="0" xfId="0" applyNumberFormat="1" applyFont="1" applyFill="1" applyBorder="1" applyAlignment="1" applyProtection="1">
      <alignment horizontal="left"/>
      <protection locked="0"/>
    </xf>
    <xf numFmtId="3" fontId="33" fillId="0" borderId="52" xfId="4" applyNumberFormat="1" applyFont="1" applyBorder="1"/>
    <xf numFmtId="0" fontId="16" fillId="0" borderId="55" xfId="1" applyFont="1" applyBorder="1"/>
    <xf numFmtId="0" fontId="16" fillId="4" borderId="55" xfId="1" quotePrefix="1" applyFont="1" applyFill="1" applyBorder="1" applyAlignment="1">
      <alignment horizontal="center"/>
    </xf>
    <xf numFmtId="0" fontId="21" fillId="3" borderId="53" xfId="0" applyFont="1" applyFill="1" applyBorder="1" applyAlignment="1" applyProtection="1">
      <alignment horizontal="left" wrapText="1" shrinkToFit="1"/>
      <protection locked="0"/>
    </xf>
    <xf numFmtId="3" fontId="21" fillId="3" borderId="53" xfId="0" applyNumberFormat="1" applyFont="1" applyFill="1" applyBorder="1" applyAlignment="1" applyProtection="1">
      <alignment horizontal="right" wrapText="1" shrinkToFit="1"/>
      <protection locked="0"/>
    </xf>
    <xf numFmtId="0" fontId="4" fillId="3" borderId="7" xfId="0" applyFont="1" applyFill="1" applyBorder="1" applyAlignment="1" applyProtection="1">
      <alignment horizontal="center" wrapText="1" shrinkToFit="1"/>
      <protection locked="0"/>
    </xf>
    <xf numFmtId="3" fontId="4" fillId="3" borderId="7" xfId="0" applyNumberFormat="1" applyFont="1" applyFill="1" applyBorder="1" applyAlignment="1" applyProtection="1">
      <alignment horizontal="right" wrapText="1" shrinkToFit="1"/>
      <protection locked="0"/>
    </xf>
    <xf numFmtId="0" fontId="22" fillId="3" borderId="7" xfId="0" applyFont="1" applyFill="1" applyBorder="1" applyAlignment="1" applyProtection="1">
      <alignment horizontal="center" wrapText="1" shrinkToFit="1"/>
      <protection locked="0"/>
    </xf>
    <xf numFmtId="1" fontId="5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50" fillId="0" borderId="0" xfId="0" applyNumberFormat="1" applyFont="1" applyFill="1" applyBorder="1" applyAlignment="1" applyProtection="1">
      <alignment horizontal="left"/>
      <protection locked="0"/>
    </xf>
    <xf numFmtId="0" fontId="16" fillId="3" borderId="42" xfId="0" applyFont="1" applyFill="1" applyBorder="1" applyAlignment="1" applyProtection="1">
      <alignment horizontal="center" vertical="center" wrapText="1" shrinkToFit="1"/>
      <protection locked="0"/>
    </xf>
    <xf numFmtId="3" fontId="25" fillId="3" borderId="44" xfId="0" applyNumberFormat="1" applyFont="1" applyFill="1" applyBorder="1" applyAlignment="1" applyProtection="1">
      <alignment horizontal="right" vertical="center" wrapText="1" shrinkToFit="1"/>
      <protection locked="0"/>
    </xf>
    <xf numFmtId="0" fontId="2" fillId="3" borderId="1" xfId="0" applyFont="1" applyFill="1" applyBorder="1" applyAlignment="1" applyProtection="1">
      <alignment horizontal="center" vertical="center" wrapText="1" shrinkToFit="1"/>
      <protection locked="0"/>
    </xf>
    <xf numFmtId="1" fontId="40" fillId="2" borderId="0" xfId="0" applyNumberFormat="1" applyFont="1" applyFill="1" applyAlignment="1" applyProtection="1">
      <alignment horizontal="center" wrapText="1" shrinkToFit="1"/>
      <protection locked="0"/>
    </xf>
    <xf numFmtId="0" fontId="40" fillId="0" borderId="0" xfId="0" applyNumberFormat="1" applyFont="1" applyFill="1" applyBorder="1" applyAlignment="1" applyProtection="1">
      <alignment horizontal="left"/>
      <protection locked="0"/>
    </xf>
    <xf numFmtId="0" fontId="36" fillId="3" borderId="32" xfId="0" applyFont="1" applyFill="1" applyBorder="1" applyAlignment="1" applyProtection="1">
      <alignment horizontal="center" shrinkToFit="1"/>
      <protection locked="0"/>
    </xf>
    <xf numFmtId="3" fontId="16" fillId="3" borderId="54" xfId="0" applyNumberFormat="1" applyFont="1" applyFill="1" applyBorder="1" applyAlignment="1" applyProtection="1">
      <alignment horizontal="right" wrapText="1" shrinkToFit="1"/>
      <protection locked="0"/>
    </xf>
    <xf numFmtId="0" fontId="40" fillId="3" borderId="32" xfId="0" applyFont="1" applyFill="1" applyBorder="1" applyAlignment="1" applyProtection="1">
      <alignment wrapText="1" shrinkToFit="1"/>
      <protection locked="0"/>
    </xf>
    <xf numFmtId="0" fontId="15" fillId="4" borderId="34" xfId="0" applyFont="1" applyFill="1" applyBorder="1" applyAlignment="1"/>
    <xf numFmtId="0" fontId="20" fillId="3" borderId="32" xfId="0" applyFont="1" applyFill="1" applyBorder="1" applyAlignment="1" applyProtection="1">
      <alignment horizontal="center" wrapText="1" shrinkToFit="1"/>
      <protection locked="0"/>
    </xf>
    <xf numFmtId="0" fontId="25" fillId="3" borderId="29" xfId="0" applyFont="1" applyFill="1" applyBorder="1" applyAlignment="1" applyProtection="1">
      <alignment horizontal="center" wrapText="1" shrinkToFit="1"/>
      <protection locked="0"/>
    </xf>
    <xf numFmtId="0" fontId="41" fillId="3" borderId="54" xfId="0" applyFont="1" applyFill="1" applyBorder="1" applyAlignment="1" applyProtection="1">
      <alignment horizontal="center" wrapText="1" shrinkToFit="1"/>
      <protection locked="0"/>
    </xf>
    <xf numFmtId="0" fontId="37" fillId="5" borderId="41" xfId="1" applyFont="1" applyFill="1" applyBorder="1"/>
    <xf numFmtId="3" fontId="4" fillId="3" borderId="56" xfId="0" applyNumberFormat="1" applyFont="1" applyFill="1" applyBorder="1" applyAlignment="1" applyProtection="1">
      <alignment horizontal="right" wrapText="1" shrinkToFit="1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center" vertical="center" wrapText="1" shrinkToFit="1"/>
      <protection locked="0"/>
    </xf>
    <xf numFmtId="0" fontId="1" fillId="3" borderId="1" xfId="0" applyFont="1" applyFill="1" applyBorder="1" applyAlignment="1" applyProtection="1">
      <alignment horizontal="center" vertical="center" wrapText="1" shrinkToFit="1"/>
      <protection locked="0"/>
    </xf>
    <xf numFmtId="0" fontId="9" fillId="3" borderId="2" xfId="0" applyFont="1" applyFill="1" applyBorder="1" applyAlignment="1" applyProtection="1">
      <alignment horizontal="center" vertical="center" wrapText="1" shrinkToFit="1"/>
      <protection locked="0"/>
    </xf>
    <xf numFmtId="0" fontId="4" fillId="3" borderId="30" xfId="0" applyFont="1" applyFill="1" applyBorder="1" applyAlignment="1" applyProtection="1">
      <alignment horizontal="left" wrapText="1" shrinkToFit="1"/>
      <protection locked="0"/>
    </xf>
    <xf numFmtId="0" fontId="4" fillId="3" borderId="31" xfId="0" applyFont="1" applyFill="1" applyBorder="1" applyAlignment="1" applyProtection="1">
      <alignment horizontal="left" wrapText="1" shrinkToFit="1"/>
      <protection locked="0"/>
    </xf>
    <xf numFmtId="0" fontId="25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left"/>
      <protection locked="0"/>
    </xf>
    <xf numFmtId="0" fontId="47" fillId="3" borderId="7" xfId="0" applyFont="1" applyFill="1" applyBorder="1" applyAlignment="1" applyProtection="1">
      <alignment horizontal="center" vertical="center" wrapText="1" shrinkToFit="1"/>
      <protection locked="0"/>
    </xf>
    <xf numFmtId="0" fontId="50" fillId="3" borderId="7" xfId="0" applyFont="1" applyFill="1" applyBorder="1" applyAlignment="1" applyProtection="1">
      <alignment horizontal="center" vertical="center" wrapText="1" shrinkToFit="1"/>
      <protection locked="0"/>
    </xf>
    <xf numFmtId="0" fontId="2" fillId="3" borderId="2" xfId="0" applyFont="1" applyFill="1" applyBorder="1" applyAlignment="1" applyProtection="1">
      <alignment horizontal="center" vertical="center" wrapText="1" shrinkToFit="1"/>
      <protection locked="0"/>
    </xf>
    <xf numFmtId="164" fontId="16" fillId="0" borderId="37" xfId="0" applyNumberFormat="1" applyFont="1" applyFill="1" applyBorder="1" applyAlignment="1"/>
    <xf numFmtId="0" fontId="25" fillId="0" borderId="13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66" fontId="25" fillId="0" borderId="37" xfId="0" applyNumberFormat="1" applyFont="1" applyFill="1" applyBorder="1" applyAlignment="1"/>
    <xf numFmtId="3" fontId="16" fillId="3" borderId="31" xfId="0" applyNumberFormat="1" applyFont="1" applyFill="1" applyBorder="1" applyAlignment="1" applyProtection="1">
      <alignment horizontal="right" wrapText="1" shrinkToFit="1"/>
      <protection locked="0"/>
    </xf>
    <xf numFmtId="171" fontId="34" fillId="4" borderId="57" xfId="10" applyNumberFormat="1" applyFont="1" applyFill="1" applyBorder="1" applyAlignment="1">
      <alignment horizontal="right"/>
    </xf>
    <xf numFmtId="0" fontId="16" fillId="0" borderId="43" xfId="1" applyFont="1" applyBorder="1"/>
    <xf numFmtId="0" fontId="29" fillId="3" borderId="7" xfId="0" applyFont="1" applyFill="1" applyBorder="1" applyAlignment="1" applyProtection="1">
      <alignment horizontal="center" wrapText="1" shrinkToFit="1"/>
      <protection locked="0"/>
    </xf>
    <xf numFmtId="0" fontId="29" fillId="3" borderId="7" xfId="0" applyFont="1" applyFill="1" applyBorder="1" applyAlignment="1" applyProtection="1">
      <alignment horizontal="left" wrapText="1" shrinkToFit="1"/>
      <protection locked="0"/>
    </xf>
    <xf numFmtId="3" fontId="29" fillId="3" borderId="32" xfId="0" applyNumberFormat="1" applyFont="1" applyFill="1" applyBorder="1" applyAlignment="1" applyProtection="1">
      <alignment horizontal="right" wrapText="1" shrinkToFit="1"/>
      <protection locked="0"/>
    </xf>
    <xf numFmtId="0" fontId="15" fillId="4" borderId="33" xfId="1" applyFont="1" applyFill="1" applyBorder="1"/>
    <xf numFmtId="0" fontId="15" fillId="4" borderId="21" xfId="1" applyFont="1" applyFill="1" applyBorder="1"/>
    <xf numFmtId="0" fontId="15" fillId="4" borderId="33" xfId="1" applyFont="1" applyFill="1" applyBorder="1" applyAlignment="1">
      <alignment horizontal="left"/>
    </xf>
    <xf numFmtId="3" fontId="51" fillId="3" borderId="32" xfId="0" applyNumberFormat="1" applyFont="1" applyFill="1" applyBorder="1" applyAlignment="1" applyProtection="1">
      <alignment horizontal="right" wrapText="1" shrinkToFit="1"/>
      <protection locked="0"/>
    </xf>
    <xf numFmtId="3" fontId="29" fillId="3" borderId="39" xfId="0" applyNumberFormat="1" applyFont="1" applyFill="1" applyBorder="1" applyAlignment="1" applyProtection="1">
      <alignment horizontal="right" wrapText="1" shrinkToFit="1"/>
      <protection locked="0"/>
    </xf>
    <xf numFmtId="0" fontId="27" fillId="3" borderId="39" xfId="0" applyFont="1" applyFill="1" applyBorder="1" applyAlignment="1" applyProtection="1">
      <alignment horizontal="center" wrapText="1" shrinkToFit="1"/>
      <protection locked="0"/>
    </xf>
    <xf numFmtId="3" fontId="29" fillId="3" borderId="53" xfId="0" applyNumberFormat="1" applyFont="1" applyFill="1" applyBorder="1" applyAlignment="1" applyProtection="1">
      <alignment horizontal="right" wrapText="1" shrinkToFit="1"/>
      <protection locked="0"/>
    </xf>
    <xf numFmtId="0" fontId="27" fillId="3" borderId="53" xfId="0" applyFont="1" applyFill="1" applyBorder="1" applyAlignment="1" applyProtection="1">
      <alignment horizontal="center" wrapText="1" shrinkToFit="1"/>
      <protection locked="0"/>
    </xf>
    <xf numFmtId="0" fontId="52" fillId="3" borderId="0" xfId="0" applyFont="1" applyFill="1" applyAlignment="1" applyProtection="1">
      <alignment vertical="center" wrapText="1" shrinkToFit="1"/>
      <protection locked="0"/>
    </xf>
    <xf numFmtId="0" fontId="52" fillId="0" borderId="0" xfId="0" applyNumberFormat="1" applyFont="1" applyFill="1" applyBorder="1" applyAlignment="1" applyProtection="1">
      <alignment horizontal="left"/>
      <protection locked="0"/>
    </xf>
    <xf numFmtId="0" fontId="52" fillId="0" borderId="0" xfId="0" applyNumberFormat="1" applyFont="1" applyFill="1" applyBorder="1" applyAlignment="1" applyProtection="1">
      <protection locked="0"/>
    </xf>
    <xf numFmtId="0" fontId="53" fillId="3" borderId="4" xfId="0" applyFont="1" applyFill="1" applyBorder="1" applyAlignment="1" applyProtection="1">
      <alignment horizontal="center" vertical="center" wrapText="1" shrinkToFit="1"/>
      <protection locked="0"/>
    </xf>
    <xf numFmtId="0" fontId="54" fillId="3" borderId="7" xfId="0" applyFont="1" applyFill="1" applyBorder="1" applyAlignment="1" applyProtection="1">
      <alignment horizontal="center" vertical="center" wrapText="1" shrinkToFit="1"/>
      <protection locked="0"/>
    </xf>
    <xf numFmtId="3" fontId="42" fillId="3" borderId="32" xfId="0" applyNumberFormat="1" applyFont="1" applyFill="1" applyBorder="1" applyAlignment="1" applyProtection="1">
      <alignment horizontal="right" wrapText="1" shrinkToFit="1"/>
      <protection locked="0"/>
    </xf>
    <xf numFmtId="3" fontId="42" fillId="3" borderId="25" xfId="0" applyNumberFormat="1" applyFont="1" applyFill="1" applyBorder="1" applyAlignment="1" applyProtection="1">
      <alignment horizontal="right" wrapText="1" shrinkToFit="1"/>
      <protection locked="0"/>
    </xf>
    <xf numFmtId="0" fontId="42" fillId="0" borderId="0" xfId="0" applyFont="1" applyFill="1" applyBorder="1" applyAlignment="1">
      <alignment horizontal="center" vertical="center" wrapText="1"/>
    </xf>
    <xf numFmtId="2" fontId="42" fillId="0" borderId="0" xfId="0" applyNumberFormat="1" applyFont="1" applyFill="1" applyBorder="1" applyAlignment="1">
      <alignment horizontal="right"/>
    </xf>
    <xf numFmtId="164" fontId="42" fillId="0" borderId="0" xfId="0" applyNumberFormat="1" applyFont="1" applyFill="1" applyBorder="1" applyAlignment="1"/>
    <xf numFmtId="2" fontId="42" fillId="0" borderId="0" xfId="0" applyNumberFormat="1" applyFont="1" applyFill="1" applyBorder="1" applyAlignment="1"/>
    <xf numFmtId="0" fontId="55" fillId="3" borderId="0" xfId="0" applyFont="1" applyFill="1" applyBorder="1" applyAlignment="1" applyProtection="1">
      <alignment vertical="center" wrapText="1" shrinkToFit="1"/>
      <protection locked="0"/>
    </xf>
    <xf numFmtId="0" fontId="17" fillId="0" borderId="0" xfId="0" applyNumberFormat="1" applyFont="1" applyFill="1" applyBorder="1" applyAlignment="1" applyProtection="1">
      <protection locked="0"/>
    </xf>
    <xf numFmtId="0" fontId="17" fillId="3" borderId="0" xfId="0" applyFont="1" applyFill="1" applyAlignment="1" applyProtection="1">
      <alignment vertical="center" wrapText="1" shrinkToFit="1"/>
      <protection locked="0"/>
    </xf>
    <xf numFmtId="3" fontId="40" fillId="3" borderId="32" xfId="0" applyNumberFormat="1" applyFont="1" applyFill="1" applyBorder="1" applyAlignment="1" applyProtection="1">
      <alignment horizontal="right" wrapText="1" shrinkToFit="1"/>
      <protection locked="0"/>
    </xf>
    <xf numFmtId="3" fontId="40" fillId="3" borderId="54" xfId="0" applyNumberFormat="1" applyFont="1" applyFill="1" applyBorder="1" applyAlignment="1" applyProtection="1">
      <alignment horizontal="right" wrapText="1" shrinkToFit="1"/>
      <protection locked="0"/>
    </xf>
    <xf numFmtId="3" fontId="40" fillId="3" borderId="21" xfId="0" applyNumberFormat="1" applyFont="1" applyFill="1" applyBorder="1" applyAlignment="1" applyProtection="1">
      <alignment horizontal="right" wrapText="1" shrinkToFit="1"/>
      <protection locked="0"/>
    </xf>
    <xf numFmtId="0" fontId="43" fillId="3" borderId="32" xfId="0" applyFont="1" applyFill="1" applyBorder="1" applyAlignment="1" applyProtection="1">
      <alignment horizontal="center" shrinkToFit="1"/>
      <protection locked="0"/>
    </xf>
    <xf numFmtId="0" fontId="1" fillId="3" borderId="1" xfId="0" applyFont="1" applyFill="1" applyBorder="1" applyAlignment="1" applyProtection="1">
      <alignment horizontal="center" vertical="center" wrapText="1" shrinkToFit="1"/>
      <protection locked="0"/>
    </xf>
    <xf numFmtId="3" fontId="25" fillId="3" borderId="44" xfId="0" applyNumberFormat="1" applyFont="1" applyFill="1" applyBorder="1" applyAlignment="1" applyProtection="1">
      <alignment horizontal="center" vertical="center" wrapText="1" shrinkToFit="1"/>
      <protection locked="0"/>
    </xf>
    <xf numFmtId="169" fontId="56" fillId="0" borderId="34" xfId="1" applyNumberFormat="1" applyFont="1" applyBorder="1"/>
    <xf numFmtId="0" fontId="51" fillId="3" borderId="32" xfId="0" applyFont="1" applyFill="1" applyBorder="1" applyAlignment="1" applyProtection="1">
      <alignment horizontal="center" wrapText="1" shrinkToFit="1"/>
      <protection locked="0"/>
    </xf>
    <xf numFmtId="0" fontId="16" fillId="4" borderId="33" xfId="0" quotePrefix="1" applyFont="1" applyFill="1" applyBorder="1" applyAlignment="1">
      <alignment horizontal="center"/>
    </xf>
    <xf numFmtId="0" fontId="47" fillId="3" borderId="0" xfId="0" applyFont="1" applyFill="1" applyAlignment="1" applyProtection="1">
      <alignment horizontal="center" vertical="center" wrapText="1" shrinkToFit="1"/>
      <protection locked="0"/>
    </xf>
    <xf numFmtId="0" fontId="13" fillId="0" borderId="0" xfId="0" applyNumberFormat="1" applyFont="1" applyFill="1" applyBorder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left" vertical="center" wrapText="1" shrinkToFit="1"/>
      <protection locked="0"/>
    </xf>
    <xf numFmtId="0" fontId="10" fillId="3" borderId="0" xfId="0" quotePrefix="1" applyFont="1" applyFill="1" applyAlignment="1" applyProtection="1">
      <alignment horizontal="left" vertical="center" wrapText="1" shrinkToFit="1"/>
      <protection locked="0"/>
    </xf>
    <xf numFmtId="0" fontId="10" fillId="3" borderId="0" xfId="0" applyFont="1" applyFill="1" applyAlignment="1" applyProtection="1">
      <alignment horizontal="left" vertical="center" wrapText="1" shrinkToFit="1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12" fillId="3" borderId="0" xfId="0" applyFont="1" applyFill="1" applyAlignment="1" applyProtection="1">
      <alignment horizontal="center" vertical="center" wrapText="1" shrinkToFit="1"/>
      <protection locked="0"/>
    </xf>
    <xf numFmtId="0" fontId="14" fillId="3" borderId="0" xfId="0" applyFont="1" applyFill="1" applyAlignment="1" applyProtection="1">
      <alignment horizontal="center" vertical="top" wrapText="1" shrinkToFit="1"/>
      <protection locked="0"/>
    </xf>
    <xf numFmtId="0" fontId="1" fillId="3" borderId="0" xfId="0" applyFont="1" applyFill="1" applyAlignment="1" applyProtection="1">
      <alignment horizontal="center" vertical="center" wrapText="1" shrinkToFit="1"/>
      <protection locked="0"/>
    </xf>
    <xf numFmtId="0" fontId="11" fillId="3" borderId="0" xfId="0" applyFont="1" applyFill="1" applyAlignment="1" applyProtection="1">
      <alignment horizontal="left" vertical="center" wrapText="1" shrinkToFit="1"/>
      <protection locked="0"/>
    </xf>
    <xf numFmtId="0" fontId="8" fillId="3" borderId="0" xfId="0" applyFont="1" applyFill="1" applyAlignment="1" applyProtection="1">
      <alignment horizontal="left" vertical="center" wrapText="1" shrinkToFit="1"/>
      <protection locked="0"/>
    </xf>
    <xf numFmtId="0" fontId="1" fillId="3" borderId="1" xfId="0" applyFont="1" applyFill="1" applyBorder="1" applyAlignment="1" applyProtection="1">
      <alignment horizontal="center" vertical="center" wrapText="1" shrinkToFit="1"/>
      <protection locked="0"/>
    </xf>
    <xf numFmtId="0" fontId="25" fillId="0" borderId="6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 shrinkToFit="1"/>
      <protection locked="0"/>
    </xf>
    <xf numFmtId="0" fontId="9" fillId="3" borderId="3" xfId="0" applyFont="1" applyFill="1" applyBorder="1" applyAlignment="1" applyProtection="1">
      <alignment horizontal="center" vertical="center" wrapText="1" shrinkToFit="1"/>
      <protection locked="0"/>
    </xf>
    <xf numFmtId="0" fontId="4" fillId="3" borderId="28" xfId="0" applyFont="1" applyFill="1" applyBorder="1" applyAlignment="1" applyProtection="1">
      <alignment horizontal="left" vertical="center" wrapText="1" shrinkToFit="1"/>
      <protection locked="0"/>
    </xf>
    <xf numFmtId="0" fontId="4" fillId="3" borderId="29" xfId="0" applyFont="1" applyFill="1" applyBorder="1" applyAlignment="1" applyProtection="1">
      <alignment horizontal="left" wrapText="1" shrinkToFit="1"/>
      <protection locked="0"/>
    </xf>
    <xf numFmtId="0" fontId="4" fillId="3" borderId="30" xfId="0" applyFont="1" applyFill="1" applyBorder="1" applyAlignment="1" applyProtection="1">
      <alignment horizontal="left" wrapText="1" shrinkToFit="1"/>
      <protection locked="0"/>
    </xf>
    <xf numFmtId="0" fontId="4" fillId="3" borderId="31" xfId="0" applyFont="1" applyFill="1" applyBorder="1" applyAlignment="1" applyProtection="1">
      <alignment horizontal="left" wrapText="1" shrinkToFit="1"/>
      <protection locked="0"/>
    </xf>
    <xf numFmtId="0" fontId="16" fillId="3" borderId="0" xfId="0" applyFont="1" applyFill="1" applyAlignment="1" applyProtection="1">
      <alignment horizontal="left" wrapText="1" shrinkToFit="1"/>
      <protection locked="0"/>
    </xf>
    <xf numFmtId="0" fontId="4" fillId="3" borderId="0" xfId="0" applyFont="1" applyFill="1" applyAlignment="1" applyProtection="1">
      <alignment horizontal="left" vertical="center" wrapText="1" shrinkToFit="1"/>
      <protection locked="0"/>
    </xf>
    <xf numFmtId="0" fontId="21" fillId="0" borderId="0" xfId="0" applyNumberFormat="1" applyFont="1" applyFill="1" applyBorder="1" applyAlignment="1" applyProtection="1">
      <alignment horizontal="left"/>
      <protection locked="0"/>
    </xf>
    <xf numFmtId="0" fontId="25" fillId="0" borderId="7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 applyProtection="1">
      <alignment horizontal="center" vertical="center" wrapText="1"/>
      <protection locked="0" hidden="1"/>
    </xf>
    <xf numFmtId="0" fontId="26" fillId="0" borderId="13" xfId="0" applyFont="1" applyFill="1" applyBorder="1" applyAlignment="1" applyProtection="1">
      <alignment horizontal="center" vertical="center" wrapText="1"/>
      <protection locked="0" hidden="1"/>
    </xf>
    <xf numFmtId="0" fontId="26" fillId="0" borderId="14" xfId="0" applyFont="1" applyFill="1" applyBorder="1" applyAlignment="1" applyProtection="1">
      <alignment horizontal="center" vertical="center" wrapText="1"/>
      <protection locked="0" hidden="1"/>
    </xf>
    <xf numFmtId="0" fontId="26" fillId="0" borderId="15" xfId="0" applyFont="1" applyFill="1" applyBorder="1" applyAlignment="1" applyProtection="1">
      <alignment horizontal="center" vertical="center" wrapText="1"/>
      <protection locked="0" hidden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 applyProtection="1">
      <alignment horizontal="center" wrapText="1" shrinkToFit="1"/>
      <protection locked="0"/>
    </xf>
    <xf numFmtId="0" fontId="11" fillId="3" borderId="0" xfId="0" applyFont="1" applyFill="1" applyAlignment="1" applyProtection="1">
      <alignment horizontal="center" wrapText="1" shrinkToFit="1"/>
      <protection locked="0"/>
    </xf>
    <xf numFmtId="0" fontId="25" fillId="0" borderId="18" xfId="0" applyFont="1" applyFill="1" applyBorder="1" applyAlignment="1" applyProtection="1">
      <alignment horizontal="left"/>
      <protection locked="0" hidden="1"/>
    </xf>
    <xf numFmtId="0" fontId="25" fillId="0" borderId="19" xfId="0" applyFont="1" applyFill="1" applyBorder="1" applyAlignment="1" applyProtection="1">
      <alignment horizontal="left"/>
      <protection locked="0" hidden="1"/>
    </xf>
    <xf numFmtId="0" fontId="26" fillId="0" borderId="22" xfId="0" applyFont="1" applyFill="1" applyBorder="1" applyAlignment="1" applyProtection="1">
      <alignment horizontal="left"/>
      <protection locked="0" hidden="1"/>
    </xf>
    <xf numFmtId="0" fontId="26" fillId="0" borderId="23" xfId="0" applyFont="1" applyFill="1" applyBorder="1" applyAlignment="1" applyProtection="1">
      <alignment horizontal="left"/>
      <protection locked="0" hidden="1"/>
    </xf>
    <xf numFmtId="0" fontId="26" fillId="0" borderId="21" xfId="0" applyFont="1" applyFill="1" applyBorder="1" applyAlignment="1">
      <alignment horizontal="left"/>
    </xf>
    <xf numFmtId="0" fontId="26" fillId="0" borderId="25" xfId="0" applyFont="1" applyFill="1" applyBorder="1" applyAlignment="1">
      <alignment horizontal="left"/>
    </xf>
    <xf numFmtId="0" fontId="3" fillId="3" borderId="8" xfId="0" applyFont="1" applyFill="1" applyBorder="1" applyAlignment="1" applyProtection="1">
      <alignment horizontal="center" wrapText="1" shrinkToFit="1"/>
      <protection locked="0"/>
    </xf>
    <xf numFmtId="0" fontId="1" fillId="3" borderId="8" xfId="0" applyFont="1" applyFill="1" applyBorder="1" applyAlignment="1" applyProtection="1">
      <alignment horizontal="center" wrapText="1" shrinkToFit="1"/>
      <protection locked="0"/>
    </xf>
    <xf numFmtId="0" fontId="3" fillId="3" borderId="0" xfId="0" applyFont="1" applyFill="1" applyAlignment="1" applyProtection="1">
      <alignment horizontal="center" vertical="top" wrapText="1" shrinkToFit="1"/>
      <protection locked="0"/>
    </xf>
    <xf numFmtId="0" fontId="2" fillId="3" borderId="0" xfId="0" applyFont="1" applyFill="1" applyAlignment="1" applyProtection="1">
      <alignment horizontal="right" vertical="center" wrapText="1" shrinkToFit="1"/>
      <protection locked="0"/>
    </xf>
    <xf numFmtId="0" fontId="25" fillId="0" borderId="0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 applyProtection="1">
      <alignment horizontal="left" wrapText="1" shrinkToFit="1"/>
      <protection locked="0"/>
    </xf>
    <xf numFmtId="0" fontId="4" fillId="3" borderId="7" xfId="0" applyFont="1" applyFill="1" applyBorder="1" applyAlignment="1" applyProtection="1">
      <alignment horizontal="left" wrapText="1" shrinkToFit="1"/>
      <protection locked="0"/>
    </xf>
    <xf numFmtId="0" fontId="16" fillId="3" borderId="0" xfId="0" applyFont="1" applyFill="1" applyBorder="1" applyAlignment="1" applyProtection="1">
      <alignment horizontal="left" wrapText="1" shrinkToFit="1"/>
      <protection locked="0"/>
    </xf>
    <xf numFmtId="0" fontId="25" fillId="3" borderId="0" xfId="0" applyFont="1" applyFill="1" applyBorder="1" applyAlignment="1" applyProtection="1">
      <alignment horizontal="left" vertical="center" wrapText="1" shrinkToFit="1"/>
      <protection locked="0"/>
    </xf>
    <xf numFmtId="0" fontId="16" fillId="0" borderId="0" xfId="0" applyNumberFormat="1" applyFont="1" applyFill="1" applyBorder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 hidden="1"/>
    </xf>
    <xf numFmtId="3" fontId="25" fillId="3" borderId="0" xfId="0" applyNumberFormat="1" applyFont="1" applyFill="1" applyBorder="1" applyAlignment="1" applyProtection="1">
      <alignment horizontal="center" wrapText="1" shrinkToFit="1"/>
      <protection locked="0"/>
    </xf>
    <xf numFmtId="0" fontId="47" fillId="3" borderId="0" xfId="0" applyFont="1" applyFill="1" applyBorder="1" applyAlignment="1" applyProtection="1">
      <alignment horizontal="center" wrapText="1" shrinkToFit="1"/>
      <protection locked="0"/>
    </xf>
    <xf numFmtId="0" fontId="25" fillId="0" borderId="0" xfId="0" applyFont="1" applyFill="1" applyBorder="1" applyAlignment="1" applyProtection="1">
      <alignment horizontal="left"/>
      <protection locked="0" hidden="1"/>
    </xf>
    <xf numFmtId="0" fontId="16" fillId="0" borderId="0" xfId="0" applyFont="1" applyFill="1" applyBorder="1" applyAlignment="1" applyProtection="1">
      <alignment horizontal="left"/>
      <protection locked="0" hidden="1"/>
    </xf>
    <xf numFmtId="0" fontId="16" fillId="0" borderId="0" xfId="0" applyFont="1" applyFill="1" applyBorder="1" applyAlignment="1">
      <alignment horizontal="left"/>
    </xf>
    <xf numFmtId="0" fontId="48" fillId="3" borderId="0" xfId="0" applyFont="1" applyFill="1" applyBorder="1" applyAlignment="1" applyProtection="1">
      <alignment horizontal="center" wrapText="1" shrinkToFit="1"/>
      <protection locked="0"/>
    </xf>
    <xf numFmtId="0" fontId="47" fillId="3" borderId="0" xfId="0" applyFont="1" applyFill="1" applyBorder="1" applyAlignment="1" applyProtection="1">
      <alignment horizontal="center" vertical="center" wrapText="1" shrinkToFit="1"/>
      <protection locked="0"/>
    </xf>
    <xf numFmtId="0" fontId="4" fillId="3" borderId="35" xfId="0" applyFont="1" applyFill="1" applyBorder="1" applyAlignment="1" applyProtection="1">
      <alignment horizontal="left" wrapText="1" shrinkToFit="1"/>
      <protection locked="0"/>
    </xf>
    <xf numFmtId="0" fontId="4" fillId="3" borderId="49" xfId="0" applyFont="1" applyFill="1" applyBorder="1" applyAlignment="1" applyProtection="1">
      <alignment horizontal="left" wrapText="1" shrinkToFit="1"/>
      <protection locked="0"/>
    </xf>
    <xf numFmtId="0" fontId="4" fillId="3" borderId="50" xfId="0" applyFont="1" applyFill="1" applyBorder="1" applyAlignment="1" applyProtection="1">
      <alignment horizontal="left" wrapText="1" shrinkToFit="1"/>
      <protection locked="0"/>
    </xf>
    <xf numFmtId="0" fontId="15" fillId="3" borderId="0" xfId="0" applyFont="1" applyFill="1" applyAlignment="1" applyProtection="1">
      <alignment horizontal="left" wrapText="1" shrinkToFit="1"/>
      <protection locked="0"/>
    </xf>
    <xf numFmtId="0" fontId="13" fillId="0" borderId="0" xfId="0" applyNumberFormat="1" applyFont="1" applyFill="1" applyBorder="1" applyAlignment="1" applyProtection="1">
      <alignment horizontal="left"/>
      <protection locked="0"/>
    </xf>
    <xf numFmtId="0" fontId="49" fillId="3" borderId="0" xfId="0" applyFont="1" applyFill="1" applyAlignment="1" applyProtection="1">
      <alignment horizontal="left" vertical="center" wrapText="1" shrinkToFit="1"/>
      <protection locked="0"/>
    </xf>
    <xf numFmtId="0" fontId="47" fillId="3" borderId="7" xfId="0" applyFont="1" applyFill="1" applyBorder="1" applyAlignment="1" applyProtection="1">
      <alignment horizontal="center" vertical="center" wrapText="1" shrinkToFit="1"/>
      <protection locked="0"/>
    </xf>
    <xf numFmtId="0" fontId="50" fillId="3" borderId="7" xfId="0" applyFont="1" applyFill="1" applyBorder="1" applyAlignment="1" applyProtection="1">
      <alignment horizontal="center" vertical="center" wrapText="1" shrinkToFit="1"/>
      <protection locked="0"/>
    </xf>
    <xf numFmtId="0" fontId="25" fillId="3" borderId="44" xfId="0" applyFont="1" applyFill="1" applyBorder="1" applyAlignment="1" applyProtection="1">
      <alignment horizontal="left" vertical="center" wrapText="1" shrinkToFit="1"/>
      <protection locked="0"/>
    </xf>
    <xf numFmtId="0" fontId="25" fillId="3" borderId="29" xfId="0" applyFont="1" applyFill="1" applyBorder="1" applyAlignment="1" applyProtection="1">
      <alignment horizontal="left" wrapText="1" shrinkToFit="1"/>
      <protection locked="0"/>
    </xf>
    <xf numFmtId="0" fontId="25" fillId="3" borderId="30" xfId="0" applyFont="1" applyFill="1" applyBorder="1" applyAlignment="1" applyProtection="1">
      <alignment horizontal="left" wrapText="1" shrinkToFit="1"/>
      <protection locked="0"/>
    </xf>
    <xf numFmtId="0" fontId="25" fillId="3" borderId="31" xfId="0" applyFont="1" applyFill="1" applyBorder="1" applyAlignment="1" applyProtection="1">
      <alignment horizontal="left" wrapText="1" shrinkToFit="1"/>
      <protection locked="0"/>
    </xf>
    <xf numFmtId="0" fontId="25" fillId="3" borderId="25" xfId="0" applyFont="1" applyFill="1" applyBorder="1" applyAlignment="1" applyProtection="1">
      <alignment horizontal="left" wrapText="1" shrinkToFit="1"/>
      <protection locked="0"/>
    </xf>
    <xf numFmtId="0" fontId="47" fillId="3" borderId="8" xfId="0" applyFont="1" applyFill="1" applyBorder="1" applyAlignment="1" applyProtection="1">
      <alignment horizontal="center" wrapText="1" shrinkToFit="1"/>
      <protection locked="0"/>
    </xf>
    <xf numFmtId="0" fontId="48" fillId="3" borderId="0" xfId="0" applyFont="1" applyFill="1" applyAlignment="1" applyProtection="1">
      <alignment horizontal="center" vertical="top" wrapText="1" shrinkToFit="1"/>
      <protection locked="0"/>
    </xf>
    <xf numFmtId="0" fontId="47" fillId="3" borderId="0" xfId="0" applyFont="1" applyFill="1" applyAlignment="1" applyProtection="1">
      <alignment horizontal="center" vertical="center" wrapText="1" shrinkToFit="1"/>
      <protection locked="0"/>
    </xf>
    <xf numFmtId="0" fontId="13" fillId="3" borderId="0" xfId="0" applyFont="1" applyFill="1" applyAlignment="1" applyProtection="1">
      <alignment horizontal="right" vertical="center" wrapText="1" shrinkToFit="1"/>
      <protection locked="0"/>
    </xf>
    <xf numFmtId="0" fontId="2" fillId="3" borderId="2" xfId="0" applyFont="1" applyFill="1" applyBorder="1" applyAlignment="1" applyProtection="1">
      <alignment horizontal="center" vertical="center" wrapText="1" shrinkToFit="1"/>
      <protection locked="0"/>
    </xf>
    <xf numFmtId="0" fontId="2" fillId="3" borderId="3" xfId="0" applyFont="1" applyFill="1" applyBorder="1" applyAlignment="1" applyProtection="1">
      <alignment horizontal="center" vertical="center" wrapText="1" shrinkToFit="1"/>
      <protection locked="0"/>
    </xf>
    <xf numFmtId="0" fontId="40" fillId="0" borderId="6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 wrapText="1"/>
    </xf>
    <xf numFmtId="0" fontId="40" fillId="3" borderId="0" xfId="0" applyFont="1" applyFill="1" applyAlignment="1" applyProtection="1">
      <alignment horizontal="left" wrapText="1" shrinkToFit="1"/>
      <protection locked="0"/>
    </xf>
    <xf numFmtId="0" fontId="16" fillId="0" borderId="12" xfId="0" applyFont="1" applyFill="1" applyBorder="1" applyAlignment="1" applyProtection="1">
      <alignment horizontal="center" vertical="center" wrapText="1"/>
      <protection locked="0" hidden="1"/>
    </xf>
    <xf numFmtId="0" fontId="16" fillId="0" borderId="13" xfId="0" applyFont="1" applyFill="1" applyBorder="1" applyAlignment="1" applyProtection="1">
      <alignment horizontal="center" vertical="center" wrapText="1"/>
      <protection locked="0" hidden="1"/>
    </xf>
    <xf numFmtId="0" fontId="16" fillId="0" borderId="14" xfId="0" applyFont="1" applyFill="1" applyBorder="1" applyAlignment="1" applyProtection="1">
      <alignment horizontal="center" vertical="center" wrapText="1"/>
      <protection locked="0" hidden="1"/>
    </xf>
    <xf numFmtId="0" fontId="16" fillId="0" borderId="15" xfId="0" applyFont="1" applyFill="1" applyBorder="1" applyAlignment="1" applyProtection="1">
      <alignment horizontal="center" vertical="center" wrapText="1"/>
      <protection locked="0" hidden="1"/>
    </xf>
    <xf numFmtId="0" fontId="43" fillId="0" borderId="0" xfId="0" applyNumberFormat="1" applyFont="1" applyFill="1" applyBorder="1" applyAlignment="1" applyProtection="1">
      <alignment horizontal="left"/>
      <protection locked="0"/>
    </xf>
    <xf numFmtId="0" fontId="57" fillId="0" borderId="0" xfId="0" applyNumberFormat="1" applyFont="1" applyFill="1" applyBorder="1" applyAlignment="1" applyProtection="1">
      <alignment horizontal="left"/>
      <protection locked="0"/>
    </xf>
    <xf numFmtId="0" fontId="58" fillId="3" borderId="0" xfId="0" applyFont="1" applyFill="1" applyAlignment="1" applyProtection="1">
      <alignment horizontal="center" vertical="center" wrapText="1" shrinkToFit="1"/>
      <protection locked="0"/>
    </xf>
    <xf numFmtId="0" fontId="47" fillId="3" borderId="0" xfId="0" applyFont="1" applyFill="1" applyAlignment="1" applyProtection="1">
      <alignment horizontal="left" vertical="center" wrapText="1" shrinkToFit="1"/>
      <protection locked="0"/>
    </xf>
    <xf numFmtId="0" fontId="59" fillId="0" borderId="0" xfId="0" applyNumberFormat="1" applyFont="1" applyFill="1" applyBorder="1" applyAlignment="1" applyProtection="1">
      <alignment horizontal="left"/>
      <protection locked="0"/>
    </xf>
    <xf numFmtId="0" fontId="60" fillId="0" borderId="0" xfId="0" applyNumberFormat="1" applyFont="1" applyFill="1" applyBorder="1" applyAlignment="1" applyProtection="1">
      <alignment horizontal="left"/>
      <protection locked="0"/>
    </xf>
    <xf numFmtId="0" fontId="59" fillId="0" borderId="0" xfId="0" applyNumberFormat="1" applyFont="1" applyFill="1" applyBorder="1" applyAlignment="1" applyProtection="1">
      <protection locked="0"/>
    </xf>
    <xf numFmtId="0" fontId="13" fillId="3" borderId="0" xfId="0" applyFont="1" applyFill="1" applyAlignment="1" applyProtection="1">
      <alignment horizontal="left" vertical="center" wrapText="1" shrinkToFit="1"/>
      <protection locked="0"/>
    </xf>
    <xf numFmtId="0" fontId="47" fillId="3" borderId="0" xfId="0" applyFont="1" applyFill="1" applyAlignment="1" applyProtection="1">
      <alignment horizontal="left" vertical="center" wrapText="1" shrinkToFit="1"/>
      <protection locked="0"/>
    </xf>
    <xf numFmtId="0" fontId="13" fillId="3" borderId="0" xfId="0" quotePrefix="1" applyFont="1" applyFill="1" applyAlignment="1" applyProtection="1">
      <alignment horizontal="left" vertical="center" wrapText="1" shrinkToFit="1"/>
      <protection locked="0"/>
    </xf>
    <xf numFmtId="0" fontId="47" fillId="3" borderId="0" xfId="0" applyFont="1" applyFill="1" applyAlignment="1" applyProtection="1">
      <alignment horizontal="left" vertical="center"/>
      <protection locked="0"/>
    </xf>
    <xf numFmtId="0" fontId="47" fillId="3" borderId="0" xfId="0" applyFont="1" applyFill="1" applyAlignment="1" applyProtection="1">
      <alignment vertical="center"/>
      <protection locked="0"/>
    </xf>
    <xf numFmtId="0" fontId="47" fillId="3" borderId="1" xfId="0" applyFont="1" applyFill="1" applyBorder="1" applyAlignment="1" applyProtection="1">
      <alignment horizontal="center" vertical="center" wrapText="1" shrinkToFit="1"/>
      <protection locked="0"/>
    </xf>
    <xf numFmtId="0" fontId="59" fillId="3" borderId="1" xfId="0" applyFont="1" applyFill="1" applyBorder="1" applyAlignment="1" applyProtection="1">
      <alignment horizontal="center" vertical="center" wrapText="1" shrinkToFit="1"/>
      <protection locked="0"/>
    </xf>
    <xf numFmtId="0" fontId="47" fillId="3" borderId="1" xfId="0" applyFont="1" applyFill="1" applyBorder="1" applyAlignment="1" applyProtection="1">
      <alignment horizontal="center" vertical="center" wrapText="1" shrinkToFit="1"/>
      <protection locked="0"/>
    </xf>
    <xf numFmtId="0" fontId="61" fillId="3" borderId="4" xfId="0" applyFont="1" applyFill="1" applyBorder="1" applyAlignment="1" applyProtection="1">
      <alignment horizontal="center" vertical="center" wrapText="1" shrinkToFit="1"/>
      <protection locked="0"/>
    </xf>
    <xf numFmtId="0" fontId="50" fillId="3" borderId="2" xfId="0" applyFont="1" applyFill="1" applyBorder="1" applyAlignment="1" applyProtection="1">
      <alignment horizontal="center" vertical="center" wrapText="1" shrinkToFit="1"/>
      <protection locked="0"/>
    </xf>
    <xf numFmtId="0" fontId="50" fillId="3" borderId="2" xfId="0" applyFont="1" applyFill="1" applyBorder="1" applyAlignment="1" applyProtection="1">
      <alignment horizontal="center" vertical="center" wrapText="1" shrinkToFit="1"/>
      <protection locked="0"/>
    </xf>
    <xf numFmtId="0" fontId="50" fillId="3" borderId="3" xfId="0" applyFont="1" applyFill="1" applyBorder="1" applyAlignment="1" applyProtection="1">
      <alignment horizontal="center" vertical="center" wrapText="1" shrinkToFit="1"/>
      <protection locked="0"/>
    </xf>
    <xf numFmtId="0" fontId="50" fillId="3" borderId="1" xfId="0" applyFont="1" applyFill="1" applyBorder="1" applyAlignment="1" applyProtection="1">
      <alignment horizontal="center" vertical="center" wrapText="1" shrinkToFit="1"/>
      <protection locked="0"/>
    </xf>
    <xf numFmtId="1" fontId="50" fillId="2" borderId="0" xfId="0" applyNumberFormat="1" applyFont="1" applyFill="1" applyAlignment="1" applyProtection="1">
      <alignment horizontal="center" vertical="center" wrapText="1" shrinkToFit="1"/>
      <protection locked="0"/>
    </xf>
    <xf numFmtId="0" fontId="16" fillId="3" borderId="27" xfId="0" applyFont="1" applyFill="1" applyBorder="1" applyAlignment="1" applyProtection="1">
      <alignment horizontal="center" vertical="center" wrapText="1" shrinkToFit="1"/>
      <protection locked="0"/>
    </xf>
    <xf numFmtId="0" fontId="25" fillId="3" borderId="28" xfId="0" applyFont="1" applyFill="1" applyBorder="1" applyAlignment="1" applyProtection="1">
      <alignment horizontal="left" vertical="center" wrapText="1" shrinkToFit="1"/>
      <protection locked="0"/>
    </xf>
    <xf numFmtId="3" fontId="25" fillId="3" borderId="28" xfId="0" applyNumberFormat="1" applyFont="1" applyFill="1" applyBorder="1" applyAlignment="1" applyProtection="1">
      <alignment horizontal="right" vertical="center" wrapText="1" shrinkToFit="1"/>
      <protection locked="0"/>
    </xf>
    <xf numFmtId="0" fontId="40" fillId="3" borderId="28" xfId="0" applyFont="1" applyFill="1" applyBorder="1" applyAlignment="1" applyProtection="1">
      <alignment horizontal="center" vertical="center" wrapText="1" shrinkToFit="1"/>
      <protection locked="0"/>
    </xf>
    <xf numFmtId="0" fontId="25" fillId="3" borderId="35" xfId="0" applyFont="1" applyFill="1" applyBorder="1" applyAlignment="1" applyProtection="1">
      <alignment horizontal="center" wrapText="1" shrinkToFit="1"/>
      <protection locked="0"/>
    </xf>
    <xf numFmtId="0" fontId="25" fillId="3" borderId="35" xfId="0" applyFont="1" applyFill="1" applyBorder="1" applyAlignment="1" applyProtection="1">
      <alignment horizontal="left" wrapText="1" shrinkToFit="1"/>
      <protection locked="0"/>
    </xf>
    <xf numFmtId="0" fontId="25" fillId="3" borderId="49" xfId="0" applyFont="1" applyFill="1" applyBorder="1" applyAlignment="1" applyProtection="1">
      <alignment horizontal="left" wrapText="1" shrinkToFit="1"/>
      <protection locked="0"/>
    </xf>
    <xf numFmtId="0" fontId="25" fillId="3" borderId="50" xfId="0" applyFont="1" applyFill="1" applyBorder="1" applyAlignment="1" applyProtection="1">
      <alignment horizontal="left" wrapText="1" shrinkToFit="1"/>
      <protection locked="0"/>
    </xf>
    <xf numFmtId="3" fontId="25" fillId="3" borderId="36" xfId="0" applyNumberFormat="1" applyFont="1" applyFill="1" applyBorder="1" applyAlignment="1" applyProtection="1">
      <alignment horizontal="right" wrapText="1" shrinkToFit="1"/>
      <protection locked="0"/>
    </xf>
    <xf numFmtId="0" fontId="40" fillId="3" borderId="36" xfId="0" applyFont="1" applyFill="1" applyBorder="1" applyAlignment="1" applyProtection="1">
      <alignment horizontal="center" wrapText="1" shrinkToFit="1"/>
      <protection locked="0"/>
    </xf>
    <xf numFmtId="0" fontId="25" fillId="3" borderId="0" xfId="0" applyFont="1" applyFill="1" applyAlignment="1" applyProtection="1">
      <alignment horizontal="left" vertical="center" wrapText="1" shrinkToFit="1"/>
      <protection locked="0"/>
    </xf>
    <xf numFmtId="3" fontId="25" fillId="3" borderId="16" xfId="0" applyNumberFormat="1" applyFont="1" applyFill="1" applyBorder="1" applyAlignment="1" applyProtection="1">
      <alignment horizontal="center" wrapText="1" shrinkToFit="1"/>
      <protection locked="0"/>
    </xf>
    <xf numFmtId="3" fontId="25" fillId="3" borderId="9" xfId="0" applyNumberFormat="1" applyFont="1" applyFill="1" applyBorder="1" applyAlignment="1" applyProtection="1">
      <alignment horizontal="center" wrapText="1" shrinkToFit="1"/>
      <protection locked="0"/>
    </xf>
    <xf numFmtId="3" fontId="25" fillId="3" borderId="20" xfId="0" applyNumberFormat="1" applyFont="1" applyFill="1" applyBorder="1" applyAlignment="1" applyProtection="1">
      <alignment horizontal="right" wrapText="1" shrinkToFit="1"/>
      <protection locked="0"/>
    </xf>
    <xf numFmtId="0" fontId="16" fillId="0" borderId="22" xfId="0" applyFont="1" applyFill="1" applyBorder="1" applyAlignment="1" applyProtection="1">
      <alignment horizontal="left"/>
      <protection locked="0" hidden="1"/>
    </xf>
    <xf numFmtId="0" fontId="16" fillId="0" borderId="23" xfId="0" applyFont="1" applyFill="1" applyBorder="1" applyAlignment="1" applyProtection="1">
      <alignment horizontal="left"/>
      <protection locked="0" hidden="1"/>
    </xf>
    <xf numFmtId="3" fontId="25" fillId="3" borderId="24" xfId="0" applyNumberFormat="1" applyFont="1" applyFill="1" applyBorder="1" applyAlignment="1" applyProtection="1">
      <alignment horizontal="right" wrapText="1" shrinkToFit="1"/>
      <protection locked="0"/>
    </xf>
    <xf numFmtId="0" fontId="16" fillId="0" borderId="21" xfId="0" applyFont="1" applyFill="1" applyBorder="1" applyAlignment="1">
      <alignment horizontal="left"/>
    </xf>
    <xf numFmtId="0" fontId="16" fillId="0" borderId="25" xfId="0" applyFont="1" applyFill="1" applyBorder="1" applyAlignment="1">
      <alignment horizontal="left"/>
    </xf>
    <xf numFmtId="3" fontId="25" fillId="3" borderId="26" xfId="0" applyNumberFormat="1" applyFont="1" applyFill="1" applyBorder="1" applyAlignment="1" applyProtection="1">
      <alignment horizontal="right" wrapText="1" shrinkToFit="1"/>
      <protection locked="0"/>
    </xf>
    <xf numFmtId="0" fontId="13" fillId="0" borderId="8" xfId="0" applyNumberFormat="1" applyFont="1" applyFill="1" applyBorder="1" applyAlignment="1" applyProtection="1">
      <protection locked="0"/>
    </xf>
    <xf numFmtId="0" fontId="48" fillId="3" borderId="8" xfId="0" applyFont="1" applyFill="1" applyBorder="1" applyAlignment="1" applyProtection="1">
      <alignment horizontal="center" wrapText="1" shrinkToFit="1"/>
      <protection locked="0"/>
    </xf>
    <xf numFmtId="0" fontId="48" fillId="3" borderId="0" xfId="0" applyFont="1" applyFill="1" applyAlignment="1" applyProtection="1">
      <alignment vertical="center" wrapText="1" shrinkToFit="1"/>
      <protection locked="0"/>
    </xf>
    <xf numFmtId="0" fontId="48" fillId="3" borderId="0" xfId="0" applyFont="1" applyFill="1" applyAlignment="1" applyProtection="1">
      <alignment horizontal="center" vertical="center" wrapText="1" shrinkToFit="1"/>
      <protection locked="0"/>
    </xf>
    <xf numFmtId="0" fontId="59" fillId="3" borderId="0" xfId="0" applyFont="1" applyFill="1" applyAlignment="1" applyProtection="1">
      <alignment vertical="center" wrapText="1" shrinkToFit="1"/>
      <protection locked="0"/>
    </xf>
    <xf numFmtId="0" fontId="47" fillId="3" borderId="0" xfId="0" applyFont="1" applyFill="1" applyAlignment="1" applyProtection="1">
      <alignment horizontal="center" wrapText="1" shrinkToFit="1"/>
      <protection locked="0"/>
    </xf>
    <xf numFmtId="0" fontId="47" fillId="3" borderId="0" xfId="0" applyFont="1" applyFill="1" applyAlignment="1" applyProtection="1">
      <alignment wrapText="1" shrinkToFit="1"/>
      <protection locked="0"/>
    </xf>
    <xf numFmtId="3" fontId="25" fillId="3" borderId="0" xfId="0" applyNumberFormat="1" applyFont="1" applyFill="1" applyBorder="1" applyAlignment="1" applyProtection="1">
      <alignment horizontal="right" vertical="center" wrapText="1" shrinkToFit="1"/>
      <protection locked="0"/>
    </xf>
    <xf numFmtId="0" fontId="16" fillId="6" borderId="29" xfId="0" applyFont="1" applyFill="1" applyBorder="1" applyAlignment="1" applyProtection="1">
      <alignment horizontal="center" wrapText="1" shrinkToFit="1"/>
      <protection locked="0"/>
    </xf>
    <xf numFmtId="0" fontId="16" fillId="6" borderId="32" xfId="0" applyFont="1" applyFill="1" applyBorder="1" applyAlignment="1" applyProtection="1">
      <alignment horizontal="left" wrapText="1" shrinkToFit="1"/>
      <protection locked="0"/>
    </xf>
    <xf numFmtId="3" fontId="25" fillId="6" borderId="32" xfId="0" applyNumberFormat="1" applyFont="1" applyFill="1" applyBorder="1" applyAlignment="1" applyProtection="1">
      <alignment horizontal="right" wrapText="1" shrinkToFit="1"/>
      <protection locked="0"/>
    </xf>
    <xf numFmtId="3" fontId="40" fillId="6" borderId="32" xfId="0" applyNumberFormat="1" applyFont="1" applyFill="1" applyBorder="1" applyAlignment="1" applyProtection="1">
      <alignment horizontal="right" wrapText="1" shrinkToFit="1"/>
      <protection locked="0"/>
    </xf>
    <xf numFmtId="0" fontId="40" fillId="6" borderId="32" xfId="0" applyFont="1" applyFill="1" applyBorder="1" applyAlignment="1" applyProtection="1">
      <alignment horizontal="center" wrapText="1" shrinkToFit="1"/>
      <protection locked="0"/>
    </xf>
    <xf numFmtId="1" fontId="13" fillId="6" borderId="0" xfId="0" applyNumberFormat="1" applyFont="1" applyFill="1" applyAlignment="1" applyProtection="1">
      <alignment horizontal="center" wrapText="1" shrinkToFit="1"/>
      <protection locked="0"/>
    </xf>
    <xf numFmtId="0" fontId="13" fillId="7" borderId="0" xfId="0" applyNumberFormat="1" applyFont="1" applyFill="1" applyBorder="1" applyAlignment="1" applyProtection="1">
      <alignment horizontal="left"/>
      <protection locked="0"/>
    </xf>
    <xf numFmtId="0" fontId="16" fillId="7" borderId="34" xfId="0" applyFont="1" applyFill="1" applyBorder="1" applyAlignment="1"/>
    <xf numFmtId="1" fontId="16" fillId="6" borderId="32" xfId="0" applyNumberFormat="1" applyFont="1" applyFill="1" applyBorder="1" applyAlignment="1" applyProtection="1">
      <alignment horizontal="center" wrapText="1" shrinkToFit="1"/>
      <protection locked="0"/>
    </xf>
    <xf numFmtId="3" fontId="16" fillId="6" borderId="32" xfId="0" applyNumberFormat="1" applyFont="1" applyFill="1" applyBorder="1" applyAlignment="1" applyProtection="1">
      <alignment horizontal="right" wrapText="1" shrinkToFit="1"/>
      <protection locked="0"/>
    </xf>
    <xf numFmtId="0" fontId="16" fillId="6" borderId="32" xfId="0" applyFont="1" applyFill="1" applyBorder="1" applyAlignment="1" applyProtection="1">
      <alignment horizontal="center" wrapText="1" shrinkToFit="1"/>
      <protection locked="0"/>
    </xf>
    <xf numFmtId="0" fontId="16" fillId="8" borderId="29" xfId="0" applyFont="1" applyFill="1" applyBorder="1" applyAlignment="1" applyProtection="1">
      <alignment horizontal="center" wrapText="1" shrinkToFit="1"/>
      <protection locked="0"/>
    </xf>
    <xf numFmtId="0" fontId="16" fillId="8" borderId="32" xfId="0" applyFont="1" applyFill="1" applyBorder="1" applyAlignment="1" applyProtection="1">
      <alignment horizontal="left" wrapText="1" shrinkToFit="1"/>
      <protection locked="0"/>
    </xf>
    <xf numFmtId="3" fontId="25" fillId="8" borderId="32" xfId="0" applyNumberFormat="1" applyFont="1" applyFill="1" applyBorder="1" applyAlignment="1" applyProtection="1">
      <alignment horizontal="right" wrapText="1" shrinkToFit="1"/>
      <protection locked="0"/>
    </xf>
    <xf numFmtId="3" fontId="40" fillId="8" borderId="32" xfId="0" applyNumberFormat="1" applyFont="1" applyFill="1" applyBorder="1" applyAlignment="1" applyProtection="1">
      <alignment horizontal="right" wrapText="1" shrinkToFit="1"/>
      <protection locked="0"/>
    </xf>
    <xf numFmtId="0" fontId="40" fillId="8" borderId="32" xfId="0" applyFont="1" applyFill="1" applyBorder="1" applyAlignment="1" applyProtection="1">
      <alignment horizontal="center" wrapText="1" shrinkToFit="1"/>
      <protection locked="0"/>
    </xf>
    <xf numFmtId="1" fontId="13" fillId="8" borderId="0" xfId="0" applyNumberFormat="1" applyFont="1" applyFill="1" applyAlignment="1" applyProtection="1">
      <alignment horizontal="center" wrapText="1" shrinkToFit="1"/>
      <protection locked="0"/>
    </xf>
    <xf numFmtId="0" fontId="13" fillId="4" borderId="0" xfId="0" applyNumberFormat="1" applyFont="1" applyFill="1" applyBorder="1" applyAlignment="1" applyProtection="1">
      <alignment horizontal="left"/>
      <protection locked="0"/>
    </xf>
  </cellXfs>
  <cellStyles count="22">
    <cellStyle name="Comma [0] 2" xfId="3"/>
    <cellStyle name="Comma 10" xfId="12"/>
    <cellStyle name="Comma 11" xfId="14"/>
    <cellStyle name="Comma 12" xfId="13"/>
    <cellStyle name="Comma 13" xfId="16"/>
    <cellStyle name="Comma 14" xfId="15"/>
    <cellStyle name="Comma 15" xfId="17"/>
    <cellStyle name="Comma 16" xfId="18"/>
    <cellStyle name="Comma 17" xfId="20"/>
    <cellStyle name="Comma 18" xfId="19"/>
    <cellStyle name="Comma 19" xfId="21"/>
    <cellStyle name="Comma 2" xfId="2"/>
    <cellStyle name="Comma 3" xfId="6"/>
    <cellStyle name="Comma 4" xfId="5"/>
    <cellStyle name="Comma 5" xfId="8"/>
    <cellStyle name="Comma 6" xfId="7"/>
    <cellStyle name="Comma 7" xfId="9"/>
    <cellStyle name="Comma 8" xfId="10"/>
    <cellStyle name="Comma 9" xfId="11"/>
    <cellStyle name="Normal" xfId="0" builtinId="0"/>
    <cellStyle name="Normal 2" xfId="1"/>
    <cellStyle name="Normal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161925" cy="248851"/>
    <xdr:sp macro="" textlink="">
      <xdr:nvSpPr>
        <xdr:cNvPr id="2" name="TextBox 1"/>
        <xdr:cNvSpPr txBox="1"/>
      </xdr:nvSpPr>
      <xdr:spPr>
        <a:xfrm>
          <a:off x="4505325" y="718837"/>
          <a:ext cx="161925" cy="2488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  <xdr:oneCellAnchor>
    <xdr:from>
      <xdr:col>6</xdr:col>
      <xdr:colOff>180975</xdr:colOff>
      <xdr:row>4</xdr:row>
      <xdr:rowOff>27974</xdr:rowOff>
    </xdr:from>
    <xdr:ext cx="228600" cy="248851"/>
    <xdr:sp macro="" textlink="">
      <xdr:nvSpPr>
        <xdr:cNvPr id="3" name="TextBox 2"/>
        <xdr:cNvSpPr txBox="1"/>
      </xdr:nvSpPr>
      <xdr:spPr>
        <a:xfrm>
          <a:off x="7239000" y="704249"/>
          <a:ext cx="228600" cy="2488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vi-VN" sz="1000" b="1"/>
            <a:t>x</a:t>
          </a:r>
          <a:endParaRPr lang="en-US" sz="10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161925" cy="248851"/>
    <xdr:sp macro="" textlink="">
      <xdr:nvSpPr>
        <xdr:cNvPr id="2" name="TextBox 1"/>
        <xdr:cNvSpPr txBox="1"/>
      </xdr:nvSpPr>
      <xdr:spPr>
        <a:xfrm>
          <a:off x="4505325" y="718837"/>
          <a:ext cx="161925" cy="2488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en-US" sz="1000" b="1"/>
            <a:t>X</a:t>
          </a:r>
        </a:p>
      </xdr:txBody>
    </xdr:sp>
    <xdr:clientData/>
  </xdr:oneCellAnchor>
  <xdr:oneCellAnchor>
    <xdr:from>
      <xdr:col>6</xdr:col>
      <xdr:colOff>180975</xdr:colOff>
      <xdr:row>5</xdr:row>
      <xdr:rowOff>19049</xdr:rowOff>
    </xdr:from>
    <xdr:ext cx="228600" cy="209551"/>
    <xdr:sp macro="" textlink="">
      <xdr:nvSpPr>
        <xdr:cNvPr id="3" name="TextBox 2"/>
        <xdr:cNvSpPr txBox="1"/>
      </xdr:nvSpPr>
      <xdr:spPr>
        <a:xfrm>
          <a:off x="7239000" y="723899"/>
          <a:ext cx="228600" cy="2095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161925" cy="248851"/>
    <xdr:sp macro="" textlink="">
      <xdr:nvSpPr>
        <xdr:cNvPr id="2" name="TextBox 1"/>
        <xdr:cNvSpPr txBox="1"/>
      </xdr:nvSpPr>
      <xdr:spPr>
        <a:xfrm>
          <a:off x="4505325" y="737887"/>
          <a:ext cx="161925" cy="2488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en-US" sz="1000" b="1"/>
            <a:t>X</a:t>
          </a:r>
        </a:p>
      </xdr:txBody>
    </xdr:sp>
    <xdr:clientData/>
  </xdr:oneCellAnchor>
  <xdr:oneCellAnchor>
    <xdr:from>
      <xdr:col>6</xdr:col>
      <xdr:colOff>180975</xdr:colOff>
      <xdr:row>5</xdr:row>
      <xdr:rowOff>19049</xdr:rowOff>
    </xdr:from>
    <xdr:ext cx="228600" cy="209551"/>
    <xdr:sp macro="" textlink="">
      <xdr:nvSpPr>
        <xdr:cNvPr id="3" name="TextBox 2"/>
        <xdr:cNvSpPr txBox="1"/>
      </xdr:nvSpPr>
      <xdr:spPr>
        <a:xfrm>
          <a:off x="7239000" y="742949"/>
          <a:ext cx="228600" cy="2095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161925" cy="248851"/>
    <xdr:sp macro="" textlink="">
      <xdr:nvSpPr>
        <xdr:cNvPr id="2" name="TextBox 1"/>
        <xdr:cNvSpPr txBox="1"/>
      </xdr:nvSpPr>
      <xdr:spPr>
        <a:xfrm>
          <a:off x="4505325" y="737887"/>
          <a:ext cx="161925" cy="2488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en-US" sz="1000" b="1"/>
            <a:t>X</a:t>
          </a:r>
        </a:p>
      </xdr:txBody>
    </xdr:sp>
    <xdr:clientData/>
  </xdr:oneCellAnchor>
  <xdr:oneCellAnchor>
    <xdr:from>
      <xdr:col>6</xdr:col>
      <xdr:colOff>180975</xdr:colOff>
      <xdr:row>5</xdr:row>
      <xdr:rowOff>19049</xdr:rowOff>
    </xdr:from>
    <xdr:ext cx="228600" cy="209551"/>
    <xdr:sp macro="" textlink="">
      <xdr:nvSpPr>
        <xdr:cNvPr id="3" name="TextBox 2"/>
        <xdr:cNvSpPr txBox="1"/>
      </xdr:nvSpPr>
      <xdr:spPr>
        <a:xfrm>
          <a:off x="7239000" y="742949"/>
          <a:ext cx="228600" cy="2095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161925" cy="248851"/>
    <xdr:sp macro="" textlink="">
      <xdr:nvSpPr>
        <xdr:cNvPr id="2" name="TextBox 1"/>
        <xdr:cNvSpPr txBox="1"/>
      </xdr:nvSpPr>
      <xdr:spPr>
        <a:xfrm>
          <a:off x="4505325" y="737887"/>
          <a:ext cx="161925" cy="2488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en-US" sz="1000" b="1"/>
            <a:t>X</a:t>
          </a:r>
        </a:p>
      </xdr:txBody>
    </xdr:sp>
    <xdr:clientData/>
  </xdr:oneCellAnchor>
  <xdr:oneCellAnchor>
    <xdr:from>
      <xdr:col>6</xdr:col>
      <xdr:colOff>180975</xdr:colOff>
      <xdr:row>5</xdr:row>
      <xdr:rowOff>19049</xdr:rowOff>
    </xdr:from>
    <xdr:ext cx="228600" cy="209551"/>
    <xdr:sp macro="" textlink="">
      <xdr:nvSpPr>
        <xdr:cNvPr id="3" name="TextBox 2"/>
        <xdr:cNvSpPr txBox="1"/>
      </xdr:nvSpPr>
      <xdr:spPr>
        <a:xfrm>
          <a:off x="7239000" y="742949"/>
          <a:ext cx="228600" cy="2095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161925" cy="248851"/>
    <xdr:sp macro="" textlink="">
      <xdr:nvSpPr>
        <xdr:cNvPr id="2" name="TextBox 1"/>
        <xdr:cNvSpPr txBox="1"/>
      </xdr:nvSpPr>
      <xdr:spPr>
        <a:xfrm>
          <a:off x="4505325" y="737887"/>
          <a:ext cx="161925" cy="2488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  <xdr:oneCellAnchor>
    <xdr:from>
      <xdr:col>6</xdr:col>
      <xdr:colOff>180975</xdr:colOff>
      <xdr:row>4</xdr:row>
      <xdr:rowOff>27974</xdr:rowOff>
    </xdr:from>
    <xdr:ext cx="228600" cy="248851"/>
    <xdr:sp macro="" textlink="">
      <xdr:nvSpPr>
        <xdr:cNvPr id="3" name="TextBox 2"/>
        <xdr:cNvSpPr txBox="1"/>
      </xdr:nvSpPr>
      <xdr:spPr>
        <a:xfrm>
          <a:off x="7239000" y="723299"/>
          <a:ext cx="228600" cy="2488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vi-VN" sz="1000" b="1"/>
            <a:t>x</a:t>
          </a:r>
          <a:endParaRPr lang="en-US" sz="1000" b="1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161925" cy="248851"/>
    <xdr:sp macro="" textlink="">
      <xdr:nvSpPr>
        <xdr:cNvPr id="2" name="TextBox 1"/>
        <xdr:cNvSpPr txBox="1"/>
      </xdr:nvSpPr>
      <xdr:spPr>
        <a:xfrm>
          <a:off x="4505325" y="737887"/>
          <a:ext cx="161925" cy="2488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  <xdr:oneCellAnchor>
    <xdr:from>
      <xdr:col>6</xdr:col>
      <xdr:colOff>180975</xdr:colOff>
      <xdr:row>4</xdr:row>
      <xdr:rowOff>27974</xdr:rowOff>
    </xdr:from>
    <xdr:ext cx="228600" cy="248851"/>
    <xdr:sp macro="" textlink="">
      <xdr:nvSpPr>
        <xdr:cNvPr id="3" name="TextBox 2"/>
        <xdr:cNvSpPr txBox="1"/>
      </xdr:nvSpPr>
      <xdr:spPr>
        <a:xfrm>
          <a:off x="7239000" y="723299"/>
          <a:ext cx="228600" cy="2488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vi-VN" sz="1000" b="1"/>
            <a:t>x</a:t>
          </a:r>
          <a:endParaRPr lang="en-US" sz="10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topLeftCell="A13" workbookViewId="0">
      <selection activeCell="D39" sqref="D39"/>
    </sheetView>
  </sheetViews>
  <sheetFormatPr defaultRowHeight="15.75" x14ac:dyDescent="0.25"/>
  <cols>
    <col min="1" max="1" width="6.6640625" style="245" customWidth="1"/>
    <col min="2" max="2" width="32.5" style="245" customWidth="1"/>
    <col min="3" max="3" width="19.1640625" style="8" customWidth="1"/>
    <col min="4" max="4" width="36" style="245" customWidth="1"/>
    <col min="5" max="5" width="14.5" style="245" customWidth="1"/>
    <col min="6" max="6" width="14.6640625" style="245" bestFit="1" customWidth="1"/>
    <col min="7" max="7" width="11.83203125" style="245" bestFit="1" customWidth="1"/>
    <col min="8" max="8" width="9.83203125" style="245" customWidth="1"/>
    <col min="9" max="9" width="8.1640625" style="245" bestFit="1" customWidth="1"/>
    <col min="10" max="10" width="11.1640625" style="245" customWidth="1"/>
    <col min="11" max="11" width="9.83203125" style="245" bestFit="1" customWidth="1"/>
    <col min="12" max="12" width="11.1640625" style="245" customWidth="1"/>
    <col min="13" max="13" width="15.33203125" style="245" customWidth="1"/>
    <col min="14" max="14" width="12.33203125" style="245" customWidth="1"/>
    <col min="15" max="16384" width="9.33203125" style="245"/>
  </cols>
  <sheetData>
    <row r="1" spans="1:16" ht="15.4" customHeight="1" x14ac:dyDescent="0.25">
      <c r="A1" s="302"/>
      <c r="B1" s="302"/>
      <c r="C1" s="302"/>
      <c r="D1" s="302"/>
      <c r="E1" s="302"/>
      <c r="F1" s="302"/>
      <c r="G1" s="302"/>
      <c r="H1" s="302"/>
      <c r="I1" s="2"/>
      <c r="J1" s="2"/>
      <c r="K1" s="2"/>
      <c r="L1" s="2"/>
      <c r="M1" s="136" t="s">
        <v>0</v>
      </c>
      <c r="N1" s="6"/>
      <c r="P1" s="1"/>
    </row>
    <row r="2" spans="1:16" ht="18.75" x14ac:dyDescent="0.25">
      <c r="A2" s="303" t="s">
        <v>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137" t="s">
        <v>450</v>
      </c>
    </row>
    <row r="3" spans="1:16" ht="13.5" customHeight="1" x14ac:dyDescent="0.25">
      <c r="A3" s="304" t="s">
        <v>417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137" t="s">
        <v>439</v>
      </c>
    </row>
    <row r="4" spans="1:16" ht="6" customHeight="1" x14ac:dyDescent="0.25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6"/>
    </row>
    <row r="5" spans="1:16" ht="2.65" customHeight="1" x14ac:dyDescent="0.25">
      <c r="E5" s="22"/>
      <c r="F5" s="22"/>
      <c r="G5" s="22"/>
      <c r="N5" s="6"/>
    </row>
    <row r="6" spans="1:16" ht="18.75" customHeight="1" x14ac:dyDescent="0.25">
      <c r="A6" s="7"/>
      <c r="B6" s="7"/>
      <c r="C6" s="305" t="s">
        <v>2</v>
      </c>
      <c r="D6" s="305"/>
      <c r="E6" s="305" t="s">
        <v>3</v>
      </c>
      <c r="F6" s="305"/>
      <c r="G6" s="305"/>
      <c r="H6" s="2"/>
      <c r="I6" s="2"/>
      <c r="J6" s="9"/>
      <c r="K6" s="7"/>
      <c r="L6" s="7"/>
      <c r="M6" s="7"/>
    </row>
    <row r="7" spans="1:16" x14ac:dyDescent="0.25">
      <c r="E7" s="22"/>
      <c r="F7" s="22"/>
      <c r="G7" s="22"/>
    </row>
    <row r="8" spans="1:16" ht="15.4" customHeight="1" x14ac:dyDescent="0.25">
      <c r="A8" s="299" t="s">
        <v>28</v>
      </c>
      <c r="B8" s="299"/>
      <c r="C8" s="306" t="s">
        <v>43</v>
      </c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6"/>
    </row>
    <row r="9" spans="1:16" x14ac:dyDescent="0.25">
      <c r="A9" s="299" t="s">
        <v>29</v>
      </c>
      <c r="B9" s="299"/>
      <c r="C9" s="306">
        <v>1077976</v>
      </c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6"/>
    </row>
    <row r="10" spans="1:16" hidden="1" x14ac:dyDescent="0.25">
      <c r="A10" s="302"/>
      <c r="B10" s="302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6"/>
    </row>
    <row r="11" spans="1:16" x14ac:dyDescent="0.25">
      <c r="A11" s="299" t="s">
        <v>416</v>
      </c>
      <c r="B11" s="299"/>
      <c r="C11" s="299"/>
      <c r="D11" s="299"/>
      <c r="E11" s="300" t="s">
        <v>415</v>
      </c>
      <c r="F11" s="301"/>
      <c r="G11" s="301"/>
      <c r="H11" s="301"/>
      <c r="I11" s="301"/>
      <c r="J11" s="301"/>
      <c r="K11" s="301"/>
      <c r="L11" s="301"/>
      <c r="M11" s="301"/>
      <c r="N11" s="6"/>
    </row>
    <row r="12" spans="1:16" ht="16.149999999999999" customHeight="1" x14ac:dyDescent="0.25">
      <c r="A12" s="20" t="s">
        <v>42</v>
      </c>
      <c r="B12" s="2"/>
      <c r="C12" s="21" t="s">
        <v>457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</row>
    <row r="13" spans="1:16" ht="1.7" customHeight="1" x14ac:dyDescent="0.25">
      <c r="A13" s="302"/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6"/>
    </row>
    <row r="14" spans="1:16" ht="16.149999999999999" customHeight="1" x14ac:dyDescent="0.25">
      <c r="A14" s="302"/>
      <c r="B14" s="302"/>
      <c r="C14" s="302"/>
      <c r="D14" s="302"/>
      <c r="E14" s="302"/>
      <c r="F14" s="302"/>
      <c r="G14" s="302"/>
      <c r="H14" s="302"/>
      <c r="I14" s="302"/>
      <c r="J14" s="302"/>
      <c r="K14" s="302"/>
      <c r="L14" s="307" t="s">
        <v>4</v>
      </c>
      <c r="M14" s="307"/>
      <c r="N14" s="6"/>
    </row>
    <row r="15" spans="1:16" ht="18.75" customHeight="1" x14ac:dyDescent="0.25">
      <c r="A15" s="308" t="s">
        <v>27</v>
      </c>
      <c r="B15" s="308" t="s">
        <v>5</v>
      </c>
      <c r="C15" s="308" t="s">
        <v>6</v>
      </c>
      <c r="D15" s="308"/>
      <c r="E15" s="308" t="s">
        <v>7</v>
      </c>
      <c r="F15" s="308" t="s">
        <v>8</v>
      </c>
      <c r="G15" s="308"/>
      <c r="H15" s="308"/>
      <c r="I15" s="308"/>
      <c r="J15" s="308"/>
      <c r="K15" s="308"/>
      <c r="L15" s="308"/>
      <c r="M15" s="308" t="s">
        <v>9</v>
      </c>
      <c r="N15" s="6"/>
    </row>
    <row r="16" spans="1:16" ht="72" customHeight="1" x14ac:dyDescent="0.25">
      <c r="A16" s="308"/>
      <c r="B16" s="308"/>
      <c r="C16" s="247" t="s">
        <v>17</v>
      </c>
      <c r="D16" s="247" t="s">
        <v>18</v>
      </c>
      <c r="E16" s="308"/>
      <c r="F16" s="18" t="s">
        <v>10</v>
      </c>
      <c r="G16" s="18" t="s">
        <v>11</v>
      </c>
      <c r="H16" s="18" t="s">
        <v>12</v>
      </c>
      <c r="I16" s="18" t="s">
        <v>13</v>
      </c>
      <c r="J16" s="18" t="s">
        <v>14</v>
      </c>
      <c r="K16" s="18" t="s">
        <v>15</v>
      </c>
      <c r="L16" s="18" t="s">
        <v>16</v>
      </c>
      <c r="M16" s="308"/>
      <c r="N16" s="6"/>
    </row>
    <row r="17" spans="1:15" s="16" customFormat="1" ht="11.25" x14ac:dyDescent="0.2">
      <c r="A17" s="248">
        <v>1</v>
      </c>
      <c r="B17" s="248">
        <v>2</v>
      </c>
      <c r="C17" s="311">
        <v>3</v>
      </c>
      <c r="D17" s="312"/>
      <c r="E17" s="14">
        <v>4</v>
      </c>
      <c r="F17" s="14">
        <v>5</v>
      </c>
      <c r="G17" s="14">
        <v>6</v>
      </c>
      <c r="H17" s="14">
        <v>7</v>
      </c>
      <c r="I17" s="14">
        <v>8</v>
      </c>
      <c r="J17" s="14">
        <v>9</v>
      </c>
      <c r="K17" s="14">
        <v>10</v>
      </c>
      <c r="L17" s="14">
        <v>11</v>
      </c>
      <c r="M17" s="14">
        <v>12</v>
      </c>
      <c r="N17" s="15"/>
    </row>
    <row r="18" spans="1:15" ht="20.25" customHeight="1" x14ac:dyDescent="0.25">
      <c r="A18" s="32"/>
      <c r="B18" s="313" t="s">
        <v>7</v>
      </c>
      <c r="C18" s="313"/>
      <c r="D18" s="313"/>
      <c r="E18" s="33">
        <f t="shared" ref="E18:J18" si="0">SUM(E21:E24)</f>
        <v>9332019</v>
      </c>
      <c r="F18" s="33">
        <f t="shared" si="0"/>
        <v>0</v>
      </c>
      <c r="G18" s="33">
        <f t="shared" si="0"/>
        <v>9332019</v>
      </c>
      <c r="H18" s="33">
        <f t="shared" si="0"/>
        <v>0</v>
      </c>
      <c r="I18" s="33">
        <f t="shared" si="0"/>
        <v>0</v>
      </c>
      <c r="J18" s="33">
        <f t="shared" si="0"/>
        <v>0</v>
      </c>
      <c r="K18" s="33"/>
      <c r="L18" s="33">
        <f>SUM(L21:L24)</f>
        <v>0</v>
      </c>
      <c r="M18" s="34"/>
      <c r="N18" s="6"/>
    </row>
    <row r="19" spans="1:15" ht="20.25" customHeight="1" x14ac:dyDescent="0.25">
      <c r="A19" s="35" t="s">
        <v>25</v>
      </c>
      <c r="B19" s="314" t="s">
        <v>26</v>
      </c>
      <c r="C19" s="315"/>
      <c r="D19" s="316"/>
      <c r="E19" s="131">
        <v>0</v>
      </c>
      <c r="F19" s="131"/>
      <c r="G19" s="131">
        <v>0</v>
      </c>
      <c r="H19" s="131"/>
      <c r="I19" s="131"/>
      <c r="J19" s="131"/>
      <c r="K19" s="131"/>
      <c r="L19" s="131"/>
      <c r="M19" s="132"/>
      <c r="N19" s="6"/>
    </row>
    <row r="20" spans="1:15" ht="20.25" customHeight="1" x14ac:dyDescent="0.25">
      <c r="A20" s="35" t="s">
        <v>387</v>
      </c>
      <c r="B20" s="314" t="s">
        <v>440</v>
      </c>
      <c r="C20" s="315"/>
      <c r="D20" s="316"/>
      <c r="E20" s="36">
        <f>SUM(E21:E22)</f>
        <v>2899689</v>
      </c>
      <c r="F20" s="36">
        <f>SUM(F21:F22)</f>
        <v>0</v>
      </c>
      <c r="G20" s="36">
        <f>SUM(G21:G22)</f>
        <v>2899689</v>
      </c>
      <c r="H20" s="36"/>
      <c r="I20" s="36"/>
      <c r="J20" s="36"/>
      <c r="K20" s="36"/>
      <c r="L20" s="36"/>
      <c r="M20" s="37"/>
      <c r="N20" s="10"/>
    </row>
    <row r="21" spans="1:15" x14ac:dyDescent="0.25">
      <c r="A21" s="38">
        <v>1</v>
      </c>
      <c r="B21" s="99" t="s">
        <v>441</v>
      </c>
      <c r="C21" s="98" t="s">
        <v>442</v>
      </c>
      <c r="D21" s="40" t="s">
        <v>146</v>
      </c>
      <c r="E21" s="36">
        <f t="shared" ref="E21:E24" si="1">SUM(F21:L21)</f>
        <v>2899689</v>
      </c>
      <c r="F21" s="135"/>
      <c r="G21" s="135">
        <v>2899689</v>
      </c>
      <c r="H21" s="41"/>
      <c r="I21" s="36"/>
      <c r="J21" s="41"/>
      <c r="K21" s="36"/>
      <c r="L21" s="36"/>
      <c r="M21" s="37"/>
      <c r="N21" s="10"/>
    </row>
    <row r="22" spans="1:15" x14ac:dyDescent="0.25">
      <c r="A22" s="38">
        <v>2</v>
      </c>
      <c r="B22" s="120" t="s">
        <v>446</v>
      </c>
      <c r="C22" s="98" t="s">
        <v>449</v>
      </c>
      <c r="D22" s="40" t="s">
        <v>146</v>
      </c>
      <c r="E22" s="36">
        <f t="shared" si="1"/>
        <v>0</v>
      </c>
      <c r="F22" s="115"/>
      <c r="G22" s="41">
        <v>0</v>
      </c>
      <c r="H22" s="41"/>
      <c r="I22" s="36"/>
      <c r="J22" s="36"/>
      <c r="K22" s="36"/>
      <c r="L22" s="36"/>
      <c r="M22" s="81" t="s">
        <v>447</v>
      </c>
      <c r="N22" s="10" t="e">
        <f>G18-#REF!</f>
        <v>#REF!</v>
      </c>
    </row>
    <row r="23" spans="1:15" x14ac:dyDescent="0.25">
      <c r="A23" s="38">
        <v>3</v>
      </c>
      <c r="B23" s="117" t="s">
        <v>452</v>
      </c>
      <c r="C23" s="98" t="s">
        <v>454</v>
      </c>
      <c r="D23" s="40" t="s">
        <v>146</v>
      </c>
      <c r="E23" s="36">
        <f t="shared" si="1"/>
        <v>3532641</v>
      </c>
      <c r="F23" s="115"/>
      <c r="G23" s="41">
        <v>3532641</v>
      </c>
      <c r="H23" s="41"/>
      <c r="I23" s="36"/>
      <c r="J23" s="36"/>
      <c r="K23" s="36"/>
      <c r="L23" s="36"/>
      <c r="M23" s="81"/>
      <c r="N23" s="10"/>
    </row>
    <row r="24" spans="1:15" x14ac:dyDescent="0.25">
      <c r="A24" s="85">
        <v>4</v>
      </c>
      <c r="B24" s="243" t="s">
        <v>453</v>
      </c>
      <c r="C24" s="105" t="s">
        <v>455</v>
      </c>
      <c r="D24" s="86" t="s">
        <v>146</v>
      </c>
      <c r="E24" s="244">
        <f t="shared" si="1"/>
        <v>2899689</v>
      </c>
      <c r="F24" s="125"/>
      <c r="G24" s="88">
        <v>2899689</v>
      </c>
      <c r="H24" s="88"/>
      <c r="I24" s="87"/>
      <c r="J24" s="87"/>
      <c r="K24" s="87"/>
      <c r="L24" s="87"/>
      <c r="M24" s="89"/>
      <c r="N24" s="10" t="e">
        <f>G18-#REF!</f>
        <v>#REF!</v>
      </c>
    </row>
    <row r="25" spans="1:15" s="252" customFormat="1" x14ac:dyDescent="0.25">
      <c r="A25" s="317" t="s">
        <v>456</v>
      </c>
      <c r="B25" s="317"/>
      <c r="C25" s="317"/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138"/>
    </row>
    <row r="26" spans="1:15" x14ac:dyDescent="0.25">
      <c r="A26" s="318" t="s">
        <v>458</v>
      </c>
      <c r="B26" s="318"/>
      <c r="C26" s="318"/>
      <c r="D26" s="318"/>
      <c r="E26" s="319"/>
      <c r="F26" s="319"/>
      <c r="G26" s="319"/>
      <c r="H26" s="319"/>
      <c r="I26" s="319"/>
      <c r="J26" s="319"/>
      <c r="K26" s="319"/>
      <c r="L26" s="319"/>
      <c r="M26" s="319"/>
      <c r="N26" s="6"/>
    </row>
    <row r="27" spans="1:15" hidden="1" x14ac:dyDescent="0.25">
      <c r="A27" s="320" t="s">
        <v>27</v>
      </c>
      <c r="B27" s="321" t="s">
        <v>148</v>
      </c>
      <c r="C27" s="322"/>
      <c r="D27" s="325" t="s">
        <v>30</v>
      </c>
      <c r="E27" s="326"/>
      <c r="F27" s="326"/>
      <c r="G27" s="326"/>
      <c r="H27" s="326"/>
      <c r="I27" s="326"/>
      <c r="J27" s="327"/>
      <c r="K27" s="309" t="s">
        <v>41</v>
      </c>
      <c r="L27" s="328" t="s">
        <v>31</v>
      </c>
      <c r="M27" s="309" t="s">
        <v>9</v>
      </c>
      <c r="N27" s="6"/>
    </row>
    <row r="28" spans="1:15" ht="25.5" hidden="1" x14ac:dyDescent="0.25">
      <c r="A28" s="320"/>
      <c r="B28" s="323"/>
      <c r="C28" s="324"/>
      <c r="D28" s="49" t="s">
        <v>32</v>
      </c>
      <c r="E28" s="50" t="s">
        <v>33</v>
      </c>
      <c r="F28" s="50" t="s">
        <v>34</v>
      </c>
      <c r="G28" s="50" t="s">
        <v>35</v>
      </c>
      <c r="H28" s="50" t="s">
        <v>150</v>
      </c>
      <c r="I28" s="50" t="s">
        <v>323</v>
      </c>
      <c r="J28" s="50" t="s">
        <v>149</v>
      </c>
      <c r="K28" s="310"/>
      <c r="L28" s="328"/>
      <c r="M28" s="310"/>
      <c r="N28" s="6"/>
    </row>
    <row r="29" spans="1:15" s="24" customFormat="1" hidden="1" x14ac:dyDescent="0.25">
      <c r="A29" s="51" t="s">
        <v>37</v>
      </c>
      <c r="B29" s="330" t="s">
        <v>424</v>
      </c>
      <c r="C29" s="331"/>
      <c r="D29" s="52">
        <f t="shared" ref="D29:L29" si="2">SUM(D30:D35)</f>
        <v>0</v>
      </c>
      <c r="E29" s="52">
        <f t="shared" si="2"/>
        <v>0</v>
      </c>
      <c r="F29" s="52">
        <f t="shared" si="2"/>
        <v>0</v>
      </c>
      <c r="G29" s="53">
        <f t="shared" si="2"/>
        <v>0</v>
      </c>
      <c r="H29" s="54">
        <f t="shared" si="2"/>
        <v>0</v>
      </c>
      <c r="I29" s="52">
        <f t="shared" si="2"/>
        <v>0</v>
      </c>
      <c r="J29" s="55">
        <f t="shared" si="2"/>
        <v>0</v>
      </c>
      <c r="K29" s="56">
        <f t="shared" si="2"/>
        <v>0</v>
      </c>
      <c r="L29" s="57">
        <f t="shared" si="2"/>
        <v>0</v>
      </c>
      <c r="M29" s="58"/>
      <c r="N29" s="23"/>
      <c r="O29" s="25"/>
    </row>
    <row r="30" spans="1:15" hidden="1" x14ac:dyDescent="0.25">
      <c r="A30" s="59"/>
      <c r="B30" s="332"/>
      <c r="C30" s="333"/>
      <c r="D30" s="60"/>
      <c r="E30" s="60"/>
      <c r="F30" s="60"/>
      <c r="G30" s="61"/>
      <c r="H30" s="62"/>
      <c r="I30" s="63"/>
      <c r="J30" s="64"/>
      <c r="K30" s="65"/>
      <c r="L30" s="66"/>
      <c r="M30" s="67"/>
      <c r="N30" s="6"/>
    </row>
    <row r="31" spans="1:15" hidden="1" x14ac:dyDescent="0.25">
      <c r="A31" s="59"/>
      <c r="B31" s="332"/>
      <c r="C31" s="333"/>
      <c r="D31" s="60"/>
      <c r="E31" s="60"/>
      <c r="F31" s="60"/>
      <c r="G31" s="61"/>
      <c r="H31" s="62"/>
      <c r="I31" s="68"/>
      <c r="J31" s="69"/>
      <c r="K31" s="65"/>
      <c r="L31" s="66"/>
      <c r="M31" s="67"/>
      <c r="N31" s="6"/>
    </row>
    <row r="32" spans="1:15" hidden="1" x14ac:dyDescent="0.25">
      <c r="A32" s="59"/>
      <c r="B32" s="332"/>
      <c r="C32" s="333"/>
      <c r="D32" s="60"/>
      <c r="E32" s="60"/>
      <c r="F32" s="60"/>
      <c r="G32" s="61"/>
      <c r="H32" s="63"/>
      <c r="I32" s="68"/>
      <c r="J32" s="69"/>
      <c r="K32" s="65"/>
      <c r="L32" s="66"/>
      <c r="M32" s="67"/>
      <c r="N32" s="6"/>
    </row>
    <row r="33" spans="1:14" hidden="1" x14ac:dyDescent="0.25">
      <c r="A33" s="59"/>
      <c r="B33" s="332"/>
      <c r="C33" s="333"/>
      <c r="D33" s="60"/>
      <c r="E33" s="60"/>
      <c r="F33" s="60"/>
      <c r="G33" s="61"/>
      <c r="H33" s="62"/>
      <c r="I33" s="68"/>
      <c r="J33" s="69"/>
      <c r="K33" s="65"/>
      <c r="L33" s="66"/>
      <c r="M33" s="67"/>
      <c r="N33" s="6"/>
    </row>
    <row r="34" spans="1:14" hidden="1" x14ac:dyDescent="0.25">
      <c r="A34" s="59"/>
      <c r="B34" s="334"/>
      <c r="C34" s="334"/>
      <c r="D34" s="60"/>
      <c r="E34" s="60"/>
      <c r="F34" s="60"/>
      <c r="G34" s="61"/>
      <c r="H34" s="62"/>
      <c r="I34" s="68"/>
      <c r="J34" s="69"/>
      <c r="K34" s="65"/>
      <c r="L34" s="66">
        <f>SUM(D34:K34)*1490000</f>
        <v>0</v>
      </c>
      <c r="M34" s="67"/>
      <c r="N34" s="6"/>
    </row>
    <row r="35" spans="1:14" hidden="1" x14ac:dyDescent="0.25">
      <c r="A35" s="70">
        <v>1</v>
      </c>
      <c r="B35" s="335"/>
      <c r="C35" s="335"/>
      <c r="D35" s="71"/>
      <c r="E35" s="71"/>
      <c r="F35" s="71"/>
      <c r="G35" s="72"/>
      <c r="H35" s="73"/>
      <c r="I35" s="74"/>
      <c r="J35" s="75"/>
      <c r="K35" s="76"/>
      <c r="L35" s="66"/>
      <c r="M35" s="78"/>
      <c r="N35" s="6"/>
    </row>
    <row r="36" spans="1:14" x14ac:dyDescent="0.25">
      <c r="A36" s="17"/>
      <c r="B36" s="17"/>
      <c r="C36" s="17"/>
      <c r="D36" s="17"/>
      <c r="E36" s="17"/>
      <c r="F36" s="17"/>
      <c r="G36" s="17"/>
      <c r="H36" s="336" t="s">
        <v>40</v>
      </c>
      <c r="I36" s="336"/>
      <c r="J36" s="336"/>
      <c r="K36" s="336"/>
      <c r="L36" s="336"/>
      <c r="M36" s="336"/>
      <c r="N36" s="133"/>
    </row>
    <row r="37" spans="1:14" ht="15.4" customHeight="1" x14ac:dyDescent="0.25">
      <c r="A37" s="305" t="s">
        <v>19</v>
      </c>
      <c r="B37" s="305"/>
      <c r="C37" s="305"/>
      <c r="D37" s="139"/>
      <c r="E37" s="305" t="s">
        <v>20</v>
      </c>
      <c r="F37" s="305"/>
      <c r="G37" s="2"/>
      <c r="H37" s="305" t="s">
        <v>21</v>
      </c>
      <c r="I37" s="305"/>
      <c r="J37" s="305"/>
      <c r="K37" s="305"/>
      <c r="L37" s="305"/>
      <c r="M37" s="305"/>
      <c r="N37" s="6"/>
    </row>
    <row r="38" spans="1:14" ht="15.4" customHeight="1" x14ac:dyDescent="0.25">
      <c r="A38" s="7"/>
      <c r="B38" s="3"/>
      <c r="C38" s="13"/>
      <c r="E38" s="3"/>
      <c r="F38" s="3"/>
      <c r="G38" s="3"/>
      <c r="I38" s="3"/>
      <c r="J38" s="7"/>
      <c r="K38" s="3"/>
      <c r="L38" s="3"/>
      <c r="M38" s="3"/>
      <c r="N38" s="6"/>
    </row>
    <row r="39" spans="1:14" ht="40.5" customHeight="1" x14ac:dyDescent="0.25">
      <c r="A39" s="7"/>
      <c r="B39" s="7"/>
      <c r="E39" s="7"/>
      <c r="F39" s="7"/>
      <c r="G39" s="7"/>
      <c r="H39" s="7"/>
      <c r="I39" s="7"/>
      <c r="J39" s="7"/>
      <c r="K39" s="7"/>
      <c r="L39" s="7"/>
      <c r="M39" s="7"/>
      <c r="N39" s="6"/>
    </row>
    <row r="40" spans="1:14" ht="18" customHeight="1" x14ac:dyDescent="0.25">
      <c r="A40" s="329" t="s">
        <v>152</v>
      </c>
      <c r="B40" s="329"/>
      <c r="C40" s="329"/>
      <c r="E40" s="329" t="s">
        <v>153</v>
      </c>
      <c r="F40" s="329"/>
      <c r="G40" s="19"/>
      <c r="H40" s="329" t="s">
        <v>44</v>
      </c>
      <c r="I40" s="329"/>
      <c r="J40" s="329"/>
      <c r="K40" s="329"/>
      <c r="L40" s="329"/>
      <c r="M40" s="329"/>
      <c r="N40" s="6"/>
    </row>
    <row r="41" spans="1:14" ht="6.75" customHeight="1" x14ac:dyDescent="0.25">
      <c r="A41" s="5"/>
      <c r="B41" s="5"/>
      <c r="C41" s="5"/>
      <c r="D41" s="4"/>
      <c r="E41" s="5"/>
      <c r="F41" s="5"/>
      <c r="G41" s="5"/>
      <c r="I41" s="2"/>
      <c r="J41" s="5"/>
      <c r="K41" s="5"/>
      <c r="L41" s="5"/>
      <c r="M41" s="2"/>
      <c r="N41" s="6"/>
    </row>
    <row r="42" spans="1:14" ht="26.25" hidden="1" customHeight="1" x14ac:dyDescent="0.25">
      <c r="A42" s="337" t="s">
        <v>22</v>
      </c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6"/>
    </row>
    <row r="43" spans="1:14" ht="15.4" hidden="1" customHeight="1" x14ac:dyDescent="0.25">
      <c r="A43" s="5"/>
      <c r="B43" s="5"/>
      <c r="C43" s="5"/>
      <c r="D43" s="5"/>
      <c r="E43" s="5"/>
      <c r="F43" s="5"/>
      <c r="G43" s="338" t="s">
        <v>24</v>
      </c>
      <c r="H43" s="338"/>
      <c r="I43" s="338"/>
      <c r="J43" s="338"/>
      <c r="K43" s="338"/>
      <c r="L43" s="338"/>
      <c r="M43" s="338"/>
      <c r="N43" s="6"/>
    </row>
    <row r="44" spans="1:14" ht="15.75" hidden="1" customHeight="1" x14ac:dyDescent="0.25">
      <c r="A44" s="7"/>
      <c r="B44" s="305" t="s">
        <v>23</v>
      </c>
      <c r="C44" s="305"/>
      <c r="D44" s="305"/>
      <c r="E44" s="7"/>
      <c r="F44" s="7"/>
      <c r="G44" s="305" t="s">
        <v>39</v>
      </c>
      <c r="H44" s="305"/>
      <c r="I44" s="305"/>
      <c r="J44" s="305"/>
      <c r="K44" s="305"/>
      <c r="L44" s="305"/>
      <c r="M44" s="305"/>
      <c r="N44" s="6"/>
    </row>
    <row r="45" spans="1:14" ht="18.75" hidden="1" customHeight="1" x14ac:dyDescent="0.25">
      <c r="A45" s="2"/>
      <c r="B45" s="305"/>
      <c r="C45" s="305"/>
      <c r="D45" s="305"/>
      <c r="E45" s="7"/>
      <c r="F45" s="7"/>
      <c r="G45" s="305"/>
      <c r="H45" s="305"/>
      <c r="I45" s="305"/>
      <c r="J45" s="305"/>
      <c r="K45" s="305"/>
      <c r="L45" s="305"/>
      <c r="M45" s="305"/>
      <c r="N45" s="6"/>
    </row>
    <row r="46" spans="1:14" ht="12.75" hidden="1" customHeight="1" x14ac:dyDescent="0.25">
      <c r="A46" s="7"/>
      <c r="B46" s="7"/>
      <c r="C46" s="7"/>
      <c r="D46" s="7"/>
      <c r="E46" s="7"/>
      <c r="F46" s="7"/>
      <c r="G46" s="305"/>
      <c r="H46" s="305"/>
      <c r="I46" s="305"/>
      <c r="J46" s="305"/>
      <c r="K46" s="305"/>
      <c r="L46" s="305"/>
      <c r="M46" s="305"/>
      <c r="N46" s="6"/>
    </row>
    <row r="47" spans="1:14" ht="15.4" customHeight="1" x14ac:dyDescent="0.25">
      <c r="A47" s="302"/>
      <c r="B47" s="302"/>
      <c r="C47" s="302"/>
      <c r="D47" s="302"/>
      <c r="E47" s="302"/>
      <c r="F47" s="302"/>
      <c r="G47" s="302"/>
      <c r="H47" s="302"/>
      <c r="I47" s="339"/>
      <c r="J47" s="339"/>
      <c r="K47" s="339"/>
      <c r="L47" s="339"/>
      <c r="M47" s="339"/>
      <c r="N47" s="6"/>
    </row>
  </sheetData>
  <mergeCells count="55">
    <mergeCell ref="A42:M42"/>
    <mergeCell ref="G43:M43"/>
    <mergeCell ref="B44:D45"/>
    <mergeCell ref="G44:M46"/>
    <mergeCell ref="A47:H47"/>
    <mergeCell ref="I47:M47"/>
    <mergeCell ref="A40:C40"/>
    <mergeCell ref="E40:F40"/>
    <mergeCell ref="H40:M40"/>
    <mergeCell ref="B29:C29"/>
    <mergeCell ref="B30:C30"/>
    <mergeCell ref="B31:C31"/>
    <mergeCell ref="B32:C32"/>
    <mergeCell ref="B33:C33"/>
    <mergeCell ref="B34:C34"/>
    <mergeCell ref="B35:C35"/>
    <mergeCell ref="H36:M36"/>
    <mergeCell ref="A37:C37"/>
    <mergeCell ref="E37:F37"/>
    <mergeCell ref="H37:M37"/>
    <mergeCell ref="M27:M28"/>
    <mergeCell ref="C17:D17"/>
    <mergeCell ref="B18:D18"/>
    <mergeCell ref="B19:D19"/>
    <mergeCell ref="B20:D20"/>
    <mergeCell ref="A25:M25"/>
    <mergeCell ref="A26:D26"/>
    <mergeCell ref="E26:M26"/>
    <mergeCell ref="A27:A28"/>
    <mergeCell ref="B27:C28"/>
    <mergeCell ref="D27:J27"/>
    <mergeCell ref="K27:K28"/>
    <mergeCell ref="L27:L28"/>
    <mergeCell ref="A13:M13"/>
    <mergeCell ref="A14:K14"/>
    <mergeCell ref="L14:M14"/>
    <mergeCell ref="A15:A16"/>
    <mergeCell ref="B15:B16"/>
    <mergeCell ref="C15:D15"/>
    <mergeCell ref="E15:E16"/>
    <mergeCell ref="F15:L15"/>
    <mergeCell ref="M15:M16"/>
    <mergeCell ref="A11:D11"/>
    <mergeCell ref="E11:M11"/>
    <mergeCell ref="A1:H1"/>
    <mergeCell ref="A2:L2"/>
    <mergeCell ref="A3:L3"/>
    <mergeCell ref="A4:M4"/>
    <mergeCell ref="C6:D6"/>
    <mergeCell ref="E6:G6"/>
    <mergeCell ref="A8:B8"/>
    <mergeCell ref="C8:M8"/>
    <mergeCell ref="A9:B9"/>
    <mergeCell ref="C9:M10"/>
    <mergeCell ref="A10:B10"/>
  </mergeCells>
  <printOptions horizontalCentered="1"/>
  <pageMargins left="0" right="0" top="0.19685039370078741" bottom="0" header="0.23622047244094491" footer="0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6"/>
  <sheetViews>
    <sheetView showGridLines="0" workbookViewId="0">
      <selection activeCell="I117" sqref="I117"/>
    </sheetView>
  </sheetViews>
  <sheetFormatPr defaultRowHeight="15.75" x14ac:dyDescent="0.25"/>
  <cols>
    <col min="1" max="1" width="6.6640625" style="245" customWidth="1"/>
    <col min="2" max="2" width="32.5" style="245" customWidth="1"/>
    <col min="3" max="3" width="19.1640625" style="8" customWidth="1"/>
    <col min="4" max="4" width="36" style="245" customWidth="1"/>
    <col min="5" max="5" width="14.5" style="245" customWidth="1"/>
    <col min="6" max="17" width="12.33203125" style="245" customWidth="1"/>
    <col min="18" max="18" width="15.33203125" style="245" customWidth="1"/>
    <col min="19" max="19" width="12.33203125" style="245" customWidth="1"/>
    <col min="20" max="16384" width="9.33203125" style="245"/>
  </cols>
  <sheetData>
    <row r="1" spans="1:21" ht="15.4" customHeight="1" x14ac:dyDescent="0.25">
      <c r="A1" s="302"/>
      <c r="B1" s="302"/>
      <c r="C1" s="302"/>
      <c r="D1" s="302"/>
      <c r="E1" s="302"/>
      <c r="F1" s="302"/>
      <c r="G1" s="302"/>
      <c r="H1" s="302"/>
      <c r="I1" s="2"/>
      <c r="J1" s="2"/>
      <c r="K1" s="2"/>
      <c r="L1" s="2"/>
      <c r="M1" s="2"/>
      <c r="N1" s="2"/>
      <c r="O1" s="2"/>
      <c r="P1" s="2"/>
      <c r="Q1" s="2"/>
      <c r="R1" s="136" t="s">
        <v>0</v>
      </c>
      <c r="S1" s="6"/>
      <c r="U1" s="1"/>
    </row>
    <row r="2" spans="1:21" ht="18.75" x14ac:dyDescent="0.25">
      <c r="A2" s="303" t="s">
        <v>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137" t="s">
        <v>450</v>
      </c>
    </row>
    <row r="3" spans="1:21" ht="13.5" customHeight="1" x14ac:dyDescent="0.25">
      <c r="A3" s="304" t="s">
        <v>417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137" t="s">
        <v>444</v>
      </c>
    </row>
    <row r="4" spans="1:21" ht="6" customHeight="1" x14ac:dyDescent="0.25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6"/>
    </row>
    <row r="5" spans="1:21" ht="2.65" customHeight="1" x14ac:dyDescent="0.25">
      <c r="E5" s="22"/>
      <c r="F5" s="22"/>
      <c r="G5" s="22"/>
      <c r="S5" s="6"/>
    </row>
    <row r="6" spans="1:21" ht="18.75" customHeight="1" x14ac:dyDescent="0.25">
      <c r="A6" s="7"/>
      <c r="B6" s="7"/>
      <c r="C6" s="305" t="s">
        <v>2</v>
      </c>
      <c r="D6" s="305"/>
      <c r="E6" s="305" t="s">
        <v>3</v>
      </c>
      <c r="F6" s="305"/>
      <c r="G6" s="305"/>
      <c r="H6" s="2"/>
      <c r="I6" s="2"/>
      <c r="J6" s="2"/>
      <c r="K6" s="2"/>
      <c r="L6" s="2"/>
      <c r="M6" s="9"/>
      <c r="N6" s="9"/>
      <c r="O6" s="9"/>
      <c r="P6" s="7"/>
      <c r="Q6" s="7"/>
      <c r="R6" s="7"/>
    </row>
    <row r="7" spans="1:21" x14ac:dyDescent="0.25">
      <c r="E7" s="22"/>
      <c r="F7" s="22"/>
      <c r="G7" s="22"/>
    </row>
    <row r="8" spans="1:21" ht="15.4" customHeight="1" x14ac:dyDescent="0.25">
      <c r="A8" s="299" t="s">
        <v>28</v>
      </c>
      <c r="B8" s="299"/>
      <c r="C8" s="306" t="s">
        <v>43</v>
      </c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6"/>
    </row>
    <row r="9" spans="1:21" x14ac:dyDescent="0.25">
      <c r="A9" s="299" t="s">
        <v>29</v>
      </c>
      <c r="B9" s="299"/>
      <c r="C9" s="306">
        <v>1077976</v>
      </c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6"/>
    </row>
    <row r="10" spans="1:21" hidden="1" x14ac:dyDescent="0.25">
      <c r="A10" s="302"/>
      <c r="B10" s="302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6"/>
    </row>
    <row r="11" spans="1:21" x14ac:dyDescent="0.25">
      <c r="A11" s="299" t="s">
        <v>416</v>
      </c>
      <c r="B11" s="299"/>
      <c r="C11" s="299"/>
      <c r="D11" s="299"/>
      <c r="E11" s="300" t="s">
        <v>415</v>
      </c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6"/>
    </row>
    <row r="12" spans="1:21" ht="16.149999999999999" customHeight="1" x14ac:dyDescent="0.25">
      <c r="A12" s="20" t="s">
        <v>42</v>
      </c>
      <c r="B12" s="2"/>
      <c r="C12" s="21" t="s">
        <v>497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6"/>
    </row>
    <row r="13" spans="1:21" ht="1.7" customHeight="1" x14ac:dyDescent="0.25">
      <c r="A13" s="302"/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6"/>
    </row>
    <row r="14" spans="1:21" ht="16.149999999999999" customHeight="1" x14ac:dyDescent="0.25">
      <c r="A14" s="302"/>
      <c r="B14" s="302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7" t="s">
        <v>4</v>
      </c>
      <c r="R14" s="307"/>
      <c r="S14" s="6"/>
    </row>
    <row r="15" spans="1:21" ht="18.75" customHeight="1" x14ac:dyDescent="0.25">
      <c r="A15" s="308" t="s">
        <v>27</v>
      </c>
      <c r="B15" s="308" t="s">
        <v>5</v>
      </c>
      <c r="C15" s="308" t="s">
        <v>6</v>
      </c>
      <c r="D15" s="308"/>
      <c r="E15" s="308" t="s">
        <v>7</v>
      </c>
      <c r="F15" s="308" t="s">
        <v>12</v>
      </c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 t="s">
        <v>9</v>
      </c>
      <c r="S15" s="6"/>
    </row>
    <row r="16" spans="1:21" ht="72" customHeight="1" x14ac:dyDescent="0.25">
      <c r="A16" s="308"/>
      <c r="B16" s="308"/>
      <c r="C16" s="247" t="s">
        <v>17</v>
      </c>
      <c r="D16" s="247" t="s">
        <v>18</v>
      </c>
      <c r="E16" s="308"/>
      <c r="F16" s="18" t="s">
        <v>459</v>
      </c>
      <c r="G16" s="18" t="s">
        <v>460</v>
      </c>
      <c r="H16" s="18" t="s">
        <v>461</v>
      </c>
      <c r="I16" s="18" t="s">
        <v>462</v>
      </c>
      <c r="J16" s="18" t="s">
        <v>463</v>
      </c>
      <c r="K16" s="18" t="s">
        <v>464</v>
      </c>
      <c r="L16" s="18" t="s">
        <v>465</v>
      </c>
      <c r="M16" s="18" t="s">
        <v>466</v>
      </c>
      <c r="N16" s="18" t="s">
        <v>467</v>
      </c>
      <c r="O16" s="18" t="s">
        <v>468</v>
      </c>
      <c r="P16" s="18" t="s">
        <v>469</v>
      </c>
      <c r="Q16" s="18" t="s">
        <v>470</v>
      </c>
      <c r="R16" s="308"/>
      <c r="S16" s="6"/>
    </row>
    <row r="17" spans="1:19" s="16" customFormat="1" ht="11.25" x14ac:dyDescent="0.2">
      <c r="A17" s="248">
        <v>1</v>
      </c>
      <c r="B17" s="248">
        <v>2</v>
      </c>
      <c r="C17" s="311">
        <v>3</v>
      </c>
      <c r="D17" s="312"/>
      <c r="E17" s="14">
        <v>4</v>
      </c>
      <c r="F17" s="14">
        <v>5</v>
      </c>
      <c r="G17" s="14">
        <v>6</v>
      </c>
      <c r="H17" s="14">
        <v>7</v>
      </c>
      <c r="I17" s="14">
        <v>8</v>
      </c>
      <c r="J17" s="14">
        <v>9</v>
      </c>
      <c r="K17" s="14">
        <v>10</v>
      </c>
      <c r="L17" s="14">
        <v>11</v>
      </c>
      <c r="M17" s="14">
        <v>12</v>
      </c>
      <c r="N17" s="14">
        <v>13</v>
      </c>
      <c r="O17" s="14">
        <v>14</v>
      </c>
      <c r="P17" s="14">
        <v>15</v>
      </c>
      <c r="Q17" s="14">
        <v>16</v>
      </c>
      <c r="R17" s="14">
        <v>17</v>
      </c>
      <c r="S17" s="15"/>
    </row>
    <row r="18" spans="1:19" ht="15.75" customHeight="1" x14ac:dyDescent="0.25">
      <c r="A18" s="32"/>
      <c r="B18" s="313" t="s">
        <v>7</v>
      </c>
      <c r="C18" s="313"/>
      <c r="D18" s="313"/>
      <c r="E18" s="33">
        <f>SUM(E21:E103)</f>
        <v>168907096</v>
      </c>
      <c r="F18" s="33">
        <f t="shared" ref="F18:Q18" si="0">SUM(F21:F103)</f>
        <v>15820217</v>
      </c>
      <c r="G18" s="33">
        <f t="shared" si="0"/>
        <v>16361132</v>
      </c>
      <c r="H18" s="33">
        <f t="shared" si="0"/>
        <v>14534230</v>
      </c>
      <c r="I18" s="33">
        <f t="shared" si="0"/>
        <v>13783904</v>
      </c>
      <c r="J18" s="33">
        <f t="shared" si="0"/>
        <v>13223932</v>
      </c>
      <c r="K18" s="33">
        <f t="shared" si="0"/>
        <v>14902742</v>
      </c>
      <c r="L18" s="33">
        <f t="shared" si="0"/>
        <v>11436671</v>
      </c>
      <c r="M18" s="33">
        <f t="shared" si="0"/>
        <v>15123816</v>
      </c>
      <c r="N18" s="33">
        <f t="shared" si="0"/>
        <v>13892620</v>
      </c>
      <c r="O18" s="33">
        <f t="shared" si="0"/>
        <v>15366664</v>
      </c>
      <c r="P18" s="33">
        <f t="shared" si="0"/>
        <v>11397054</v>
      </c>
      <c r="Q18" s="33">
        <f t="shared" si="0"/>
        <v>13064114</v>
      </c>
      <c r="R18" s="34"/>
      <c r="S18" s="6"/>
    </row>
    <row r="19" spans="1:19" ht="15.75" customHeight="1" x14ac:dyDescent="0.25">
      <c r="A19" s="35" t="s">
        <v>25</v>
      </c>
      <c r="B19" s="314" t="s">
        <v>26</v>
      </c>
      <c r="C19" s="315"/>
      <c r="D19" s="316"/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2"/>
      <c r="S19" s="6"/>
    </row>
    <row r="20" spans="1:19" ht="15.75" customHeight="1" x14ac:dyDescent="0.25">
      <c r="A20" s="35" t="s">
        <v>387</v>
      </c>
      <c r="B20" s="314" t="s">
        <v>388</v>
      </c>
      <c r="C20" s="315"/>
      <c r="D20" s="316"/>
      <c r="E20" s="36">
        <f>SUM(E21:E40)</f>
        <v>168907096</v>
      </c>
      <c r="F20" s="36">
        <f t="shared" ref="F20:Q20" si="1">SUM(F21:F40)</f>
        <v>15820217</v>
      </c>
      <c r="G20" s="36">
        <f t="shared" si="1"/>
        <v>16361132</v>
      </c>
      <c r="H20" s="36">
        <f t="shared" si="1"/>
        <v>14534230</v>
      </c>
      <c r="I20" s="36">
        <f t="shared" si="1"/>
        <v>13783904</v>
      </c>
      <c r="J20" s="36">
        <f t="shared" si="1"/>
        <v>13223932</v>
      </c>
      <c r="K20" s="36">
        <f t="shared" si="1"/>
        <v>14902742</v>
      </c>
      <c r="L20" s="36">
        <f t="shared" si="1"/>
        <v>11436671</v>
      </c>
      <c r="M20" s="36">
        <f t="shared" si="1"/>
        <v>15123816</v>
      </c>
      <c r="N20" s="36">
        <f t="shared" si="1"/>
        <v>13892620</v>
      </c>
      <c r="O20" s="36">
        <f t="shared" si="1"/>
        <v>15366664</v>
      </c>
      <c r="P20" s="36">
        <f t="shared" si="1"/>
        <v>11397054</v>
      </c>
      <c r="Q20" s="36">
        <f t="shared" si="1"/>
        <v>13064114</v>
      </c>
      <c r="R20" s="37"/>
      <c r="S20" s="10"/>
    </row>
    <row r="21" spans="1:19" ht="15.75" customHeight="1" x14ac:dyDescent="0.25">
      <c r="A21" s="38">
        <v>1</v>
      </c>
      <c r="B21" s="92" t="s">
        <v>389</v>
      </c>
      <c r="C21" s="91" t="s">
        <v>402</v>
      </c>
      <c r="D21" s="40" t="s">
        <v>146</v>
      </c>
      <c r="E21" s="36">
        <f>SUM(F21:Q21)</f>
        <v>18633782</v>
      </c>
      <c r="F21" s="135">
        <v>1656336</v>
      </c>
      <c r="G21" s="135">
        <v>1656336</v>
      </c>
      <c r="H21" s="41">
        <v>1656336</v>
      </c>
      <c r="I21" s="41">
        <v>1656336</v>
      </c>
      <c r="J21" s="265">
        <v>1242252</v>
      </c>
      <c r="K21" s="265">
        <v>2070421</v>
      </c>
      <c r="L21" s="265">
        <v>0</v>
      </c>
      <c r="M21" s="265">
        <v>1656336</v>
      </c>
      <c r="N21" s="265">
        <v>1656336</v>
      </c>
      <c r="O21" s="265">
        <v>2070421</v>
      </c>
      <c r="P21" s="265">
        <v>1656336</v>
      </c>
      <c r="Q21" s="265">
        <v>1656336</v>
      </c>
      <c r="R21" s="79" t="s">
        <v>486</v>
      </c>
      <c r="S21" s="10"/>
    </row>
    <row r="22" spans="1:19" ht="15.75" customHeight="1" x14ac:dyDescent="0.25">
      <c r="A22" s="38">
        <v>2</v>
      </c>
      <c r="B22" s="99" t="s">
        <v>390</v>
      </c>
      <c r="C22" s="98" t="s">
        <v>403</v>
      </c>
      <c r="D22" s="40" t="s">
        <v>146</v>
      </c>
      <c r="E22" s="36">
        <f t="shared" ref="E22:E40" si="2">SUM(F22:Q22)</f>
        <v>16136953</v>
      </c>
      <c r="F22" s="135">
        <v>1792994</v>
      </c>
      <c r="G22" s="135">
        <v>1075797</v>
      </c>
      <c r="H22" s="41">
        <v>1434396</v>
      </c>
      <c r="I22" s="41">
        <v>1434396</v>
      </c>
      <c r="J22" s="265">
        <v>1434396</v>
      </c>
      <c r="K22" s="265">
        <v>1434396</v>
      </c>
      <c r="L22" s="265">
        <v>1792994</v>
      </c>
      <c r="M22" s="265">
        <v>1434396</v>
      </c>
      <c r="N22" s="265">
        <v>1434396</v>
      </c>
      <c r="O22" s="265">
        <v>1434396</v>
      </c>
      <c r="P22" s="265">
        <v>0</v>
      </c>
      <c r="Q22" s="265">
        <v>1434396</v>
      </c>
      <c r="R22" s="79"/>
      <c r="S22" s="10"/>
    </row>
    <row r="23" spans="1:19" ht="15.75" customHeight="1" x14ac:dyDescent="0.25">
      <c r="A23" s="38">
        <v>3</v>
      </c>
      <c r="B23" s="92" t="s">
        <v>391</v>
      </c>
      <c r="C23" s="91" t="s">
        <v>404</v>
      </c>
      <c r="D23" s="40" t="s">
        <v>146</v>
      </c>
      <c r="E23" s="36">
        <f t="shared" si="2"/>
        <v>12656794</v>
      </c>
      <c r="F23" s="135">
        <v>0</v>
      </c>
      <c r="G23" s="135">
        <v>1122034</v>
      </c>
      <c r="H23" s="41">
        <v>1122034</v>
      </c>
      <c r="I23" s="41">
        <v>841526</v>
      </c>
      <c r="J23" s="265">
        <v>1122034</v>
      </c>
      <c r="K23" s="265">
        <v>1402543</v>
      </c>
      <c r="L23" s="265">
        <v>841526</v>
      </c>
      <c r="M23" s="265">
        <v>1122034</v>
      </c>
      <c r="N23" s="265">
        <v>1495018</v>
      </c>
      <c r="O23" s="265">
        <v>1196015</v>
      </c>
      <c r="P23" s="265">
        <v>1196015</v>
      </c>
      <c r="Q23" s="265">
        <v>1196015</v>
      </c>
      <c r="R23" s="81" t="s">
        <v>471</v>
      </c>
      <c r="S23" s="10"/>
    </row>
    <row r="24" spans="1:19" ht="15.75" customHeight="1" x14ac:dyDescent="0.25">
      <c r="A24" s="38">
        <v>4</v>
      </c>
      <c r="B24" s="92" t="s">
        <v>392</v>
      </c>
      <c r="C24" s="91" t="s">
        <v>405</v>
      </c>
      <c r="D24" s="40" t="s">
        <v>146</v>
      </c>
      <c r="E24" s="36">
        <f t="shared" si="2"/>
        <v>11790610</v>
      </c>
      <c r="F24" s="135">
        <v>1048054</v>
      </c>
      <c r="G24" s="135">
        <v>1048054</v>
      </c>
      <c r="H24" s="41">
        <v>1048054</v>
      </c>
      <c r="I24" s="41">
        <v>1310068</v>
      </c>
      <c r="J24" s="265">
        <v>1048054</v>
      </c>
      <c r="K24" s="265">
        <v>786041</v>
      </c>
      <c r="L24" s="265">
        <v>1310068</v>
      </c>
      <c r="M24" s="265">
        <v>1310068</v>
      </c>
      <c r="N24" s="265">
        <v>786041</v>
      </c>
      <c r="O24" s="265">
        <v>1048054</v>
      </c>
      <c r="P24" s="265">
        <v>1048054</v>
      </c>
      <c r="Q24" s="265">
        <v>0</v>
      </c>
      <c r="R24" s="79"/>
      <c r="S24" s="10"/>
    </row>
    <row r="25" spans="1:19" ht="15.75" customHeight="1" x14ac:dyDescent="0.25">
      <c r="A25" s="38">
        <v>5</v>
      </c>
      <c r="B25" s="92" t="s">
        <v>393</v>
      </c>
      <c r="C25" s="91" t="s">
        <v>406</v>
      </c>
      <c r="D25" s="40" t="s">
        <v>146</v>
      </c>
      <c r="E25" s="36">
        <f t="shared" si="2"/>
        <v>9948291</v>
      </c>
      <c r="F25" s="135">
        <v>846663</v>
      </c>
      <c r="G25" s="135">
        <v>1058329</v>
      </c>
      <c r="H25" s="41">
        <v>846663</v>
      </c>
      <c r="I25" s="41">
        <v>634997</v>
      </c>
      <c r="J25" s="265">
        <v>846663</v>
      </c>
      <c r="K25" s="265">
        <v>846663</v>
      </c>
      <c r="L25" s="265">
        <v>846663</v>
      </c>
      <c r="M25" s="265">
        <v>1058329</v>
      </c>
      <c r="N25" s="265">
        <v>0</v>
      </c>
      <c r="O25" s="265">
        <v>846663</v>
      </c>
      <c r="P25" s="265">
        <v>1058329</v>
      </c>
      <c r="Q25" s="265">
        <v>1058329</v>
      </c>
      <c r="R25" s="79"/>
      <c r="S25" s="10"/>
    </row>
    <row r="26" spans="1:19" s="12" customFormat="1" ht="15.75" customHeight="1" x14ac:dyDescent="0.25">
      <c r="A26" s="38">
        <v>6</v>
      </c>
      <c r="B26" s="92" t="s">
        <v>394</v>
      </c>
      <c r="C26" s="134" t="s">
        <v>407</v>
      </c>
      <c r="D26" s="40" t="s">
        <v>146</v>
      </c>
      <c r="E26" s="36">
        <f t="shared" si="2"/>
        <v>16892163</v>
      </c>
      <c r="F26" s="135">
        <v>1582356</v>
      </c>
      <c r="G26" s="135">
        <v>1582356</v>
      </c>
      <c r="H26" s="44">
        <v>0</v>
      </c>
      <c r="I26" s="44">
        <v>1582356</v>
      </c>
      <c r="J26" s="269">
        <v>1186767</v>
      </c>
      <c r="K26" s="269">
        <v>1977945</v>
      </c>
      <c r="L26" s="269">
        <v>1186767</v>
      </c>
      <c r="M26" s="269">
        <v>1582356</v>
      </c>
      <c r="N26" s="269">
        <v>1656336</v>
      </c>
      <c r="O26" s="269">
        <v>1656336</v>
      </c>
      <c r="P26" s="269">
        <v>1242252</v>
      </c>
      <c r="Q26" s="269">
        <v>1656336</v>
      </c>
      <c r="R26" s="81" t="s">
        <v>485</v>
      </c>
      <c r="S26" s="11"/>
    </row>
    <row r="27" spans="1:19" s="12" customFormat="1" ht="15.75" customHeight="1" x14ac:dyDescent="0.25">
      <c r="A27" s="42">
        <v>7</v>
      </c>
      <c r="B27" s="266" t="s">
        <v>480</v>
      </c>
      <c r="C27" s="91" t="s">
        <v>500</v>
      </c>
      <c r="D27" s="145" t="s">
        <v>146</v>
      </c>
      <c r="E27" s="45">
        <f t="shared" si="2"/>
        <v>9395496</v>
      </c>
      <c r="F27" s="294">
        <v>1565916</v>
      </c>
      <c r="G27" s="294">
        <v>1957395</v>
      </c>
      <c r="H27" s="44">
        <v>1565916</v>
      </c>
      <c r="I27" s="44">
        <v>1174437</v>
      </c>
      <c r="J27" s="269">
        <v>1565916</v>
      </c>
      <c r="K27" s="269">
        <v>1565916</v>
      </c>
      <c r="L27" s="269"/>
      <c r="M27" s="269"/>
      <c r="N27" s="269"/>
      <c r="O27" s="269"/>
      <c r="P27" s="269"/>
      <c r="Q27" s="269"/>
      <c r="R27" s="295"/>
      <c r="S27" s="11"/>
    </row>
    <row r="28" spans="1:19" ht="15.75" customHeight="1" x14ac:dyDescent="0.25">
      <c r="A28" s="38">
        <v>8</v>
      </c>
      <c r="B28" s="99" t="s">
        <v>395</v>
      </c>
      <c r="C28" s="98" t="s">
        <v>408</v>
      </c>
      <c r="D28" s="40" t="s">
        <v>146</v>
      </c>
      <c r="E28" s="36">
        <f t="shared" si="2"/>
        <v>5240271</v>
      </c>
      <c r="F28" s="135">
        <v>1310068</v>
      </c>
      <c r="G28" s="135">
        <v>1048054</v>
      </c>
      <c r="H28" s="41">
        <v>1048054</v>
      </c>
      <c r="I28" s="41">
        <v>0</v>
      </c>
      <c r="J28" s="265">
        <v>0</v>
      </c>
      <c r="K28" s="265">
        <v>0</v>
      </c>
      <c r="L28" s="265">
        <v>0</v>
      </c>
      <c r="M28" s="265">
        <v>0</v>
      </c>
      <c r="N28" s="265">
        <v>0</v>
      </c>
      <c r="O28" s="265">
        <v>0</v>
      </c>
      <c r="P28" s="265">
        <v>786041</v>
      </c>
      <c r="Q28" s="265">
        <v>1048054</v>
      </c>
      <c r="R28" s="161" t="s">
        <v>484</v>
      </c>
      <c r="S28" s="10"/>
    </row>
    <row r="29" spans="1:19" ht="15.75" customHeight="1" x14ac:dyDescent="0.25">
      <c r="A29" s="38">
        <v>9</v>
      </c>
      <c r="B29" s="99" t="s">
        <v>396</v>
      </c>
      <c r="C29" s="98" t="s">
        <v>409</v>
      </c>
      <c r="D29" s="40" t="s">
        <v>146</v>
      </c>
      <c r="E29" s="36">
        <f t="shared" si="2"/>
        <v>8415045</v>
      </c>
      <c r="F29" s="135">
        <v>624370</v>
      </c>
      <c r="G29" s="135">
        <v>832493</v>
      </c>
      <c r="H29" s="41">
        <v>624370</v>
      </c>
      <c r="I29" s="41">
        <v>832493</v>
      </c>
      <c r="J29" s="265">
        <v>624370</v>
      </c>
      <c r="K29" s="265">
        <v>832493</v>
      </c>
      <c r="L29" s="265">
        <v>832493</v>
      </c>
      <c r="M29" s="265">
        <v>624370</v>
      </c>
      <c r="N29" s="265">
        <v>1040616</v>
      </c>
      <c r="O29" s="265">
        <v>662990</v>
      </c>
      <c r="P29" s="265">
        <v>883987</v>
      </c>
      <c r="Q29" s="265">
        <v>0</v>
      </c>
      <c r="R29" s="81"/>
      <c r="S29" s="10"/>
    </row>
    <row r="30" spans="1:19" s="12" customFormat="1" ht="15.75" customHeight="1" x14ac:dyDescent="0.25">
      <c r="A30" s="42">
        <v>10</v>
      </c>
      <c r="B30" s="266" t="s">
        <v>481</v>
      </c>
      <c r="C30" s="296" t="s">
        <v>499</v>
      </c>
      <c r="D30" s="145" t="s">
        <v>146</v>
      </c>
      <c r="E30" s="45">
        <f t="shared" si="2"/>
        <v>9346232</v>
      </c>
      <c r="F30" s="294">
        <v>1298088</v>
      </c>
      <c r="G30" s="294">
        <v>1038470</v>
      </c>
      <c r="H30" s="44">
        <v>1038470</v>
      </c>
      <c r="I30" s="44">
        <v>778853</v>
      </c>
      <c r="J30" s="269">
        <v>0</v>
      </c>
      <c r="K30" s="269">
        <v>1298088</v>
      </c>
      <c r="L30" s="269">
        <v>1038470</v>
      </c>
      <c r="M30" s="269">
        <v>778853</v>
      </c>
      <c r="N30" s="269">
        <v>1038470</v>
      </c>
      <c r="O30" s="269">
        <v>1038470</v>
      </c>
      <c r="P30" s="269"/>
      <c r="Q30" s="269"/>
      <c r="R30" s="295"/>
      <c r="S30" s="11"/>
    </row>
    <row r="31" spans="1:19" s="12" customFormat="1" ht="15.75" customHeight="1" x14ac:dyDescent="0.25">
      <c r="A31" s="42">
        <v>11</v>
      </c>
      <c r="B31" s="266" t="s">
        <v>483</v>
      </c>
      <c r="C31" s="98" t="s">
        <v>442</v>
      </c>
      <c r="D31" s="145" t="s">
        <v>146</v>
      </c>
      <c r="E31" s="45">
        <f t="shared" si="2"/>
        <v>2866735</v>
      </c>
      <c r="F31" s="294"/>
      <c r="G31" s="294"/>
      <c r="H31" s="44"/>
      <c r="I31" s="44"/>
      <c r="J31" s="269"/>
      <c r="K31" s="269"/>
      <c r="L31" s="269"/>
      <c r="M31" s="269">
        <v>573347</v>
      </c>
      <c r="N31" s="269">
        <v>573347</v>
      </c>
      <c r="O31" s="269">
        <v>573347</v>
      </c>
      <c r="P31" s="269">
        <v>573347</v>
      </c>
      <c r="Q31" s="269">
        <v>573347</v>
      </c>
      <c r="R31" s="295"/>
      <c r="S31" s="11"/>
    </row>
    <row r="32" spans="1:19" s="12" customFormat="1" ht="15.75" customHeight="1" x14ac:dyDescent="0.25">
      <c r="A32" s="42">
        <v>12</v>
      </c>
      <c r="B32" s="266" t="s">
        <v>489</v>
      </c>
      <c r="C32" s="98" t="s">
        <v>454</v>
      </c>
      <c r="D32" s="145" t="s">
        <v>146</v>
      </c>
      <c r="E32" s="45">
        <f t="shared" si="2"/>
        <v>721308</v>
      </c>
      <c r="F32" s="294"/>
      <c r="G32" s="294"/>
      <c r="H32" s="44"/>
      <c r="I32" s="44"/>
      <c r="J32" s="269"/>
      <c r="K32" s="269"/>
      <c r="L32" s="269"/>
      <c r="M32" s="269"/>
      <c r="N32" s="269"/>
      <c r="O32" s="269"/>
      <c r="P32" s="269"/>
      <c r="Q32" s="269">
        <v>721308</v>
      </c>
      <c r="R32" s="295"/>
      <c r="S32" s="11"/>
    </row>
    <row r="33" spans="1:19" s="12" customFormat="1" ht="15.75" customHeight="1" x14ac:dyDescent="0.25">
      <c r="A33" s="42">
        <v>13</v>
      </c>
      <c r="B33" s="266" t="s">
        <v>498</v>
      </c>
      <c r="C33" s="105" t="s">
        <v>455</v>
      </c>
      <c r="D33" s="145" t="s">
        <v>146</v>
      </c>
      <c r="E33" s="45">
        <f t="shared" si="2"/>
        <v>573347</v>
      </c>
      <c r="F33" s="294"/>
      <c r="G33" s="294"/>
      <c r="H33" s="44"/>
      <c r="I33" s="44"/>
      <c r="J33" s="269"/>
      <c r="K33" s="269"/>
      <c r="L33" s="269"/>
      <c r="M33" s="269"/>
      <c r="N33" s="269"/>
      <c r="O33" s="269"/>
      <c r="P33" s="269"/>
      <c r="Q33" s="269">
        <v>573347</v>
      </c>
      <c r="R33" s="295"/>
      <c r="S33" s="11"/>
    </row>
    <row r="34" spans="1:19" ht="15.75" customHeight="1" x14ac:dyDescent="0.25">
      <c r="A34" s="38">
        <v>14</v>
      </c>
      <c r="B34" s="99" t="s">
        <v>397</v>
      </c>
      <c r="C34" s="98" t="s">
        <v>410</v>
      </c>
      <c r="D34" s="40" t="s">
        <v>146</v>
      </c>
      <c r="E34" s="36">
        <f t="shared" si="2"/>
        <v>8533054</v>
      </c>
      <c r="F34" s="135">
        <v>624370</v>
      </c>
      <c r="G34" s="135">
        <v>832493</v>
      </c>
      <c r="H34" s="41">
        <v>1040616</v>
      </c>
      <c r="I34" s="41">
        <v>624370</v>
      </c>
      <c r="J34" s="265">
        <v>832493</v>
      </c>
      <c r="K34" s="265">
        <v>832493</v>
      </c>
      <c r="L34" s="265">
        <v>624370</v>
      </c>
      <c r="M34" s="265">
        <v>832493</v>
      </c>
      <c r="N34" s="265">
        <v>624370</v>
      </c>
      <c r="O34" s="265">
        <v>832493</v>
      </c>
      <c r="P34" s="265">
        <v>0</v>
      </c>
      <c r="Q34" s="265">
        <v>832493</v>
      </c>
      <c r="R34" s="79"/>
      <c r="S34" s="10"/>
    </row>
    <row r="35" spans="1:19" ht="15.75" customHeight="1" x14ac:dyDescent="0.25">
      <c r="A35" s="38">
        <v>15</v>
      </c>
      <c r="B35" s="99" t="s">
        <v>398</v>
      </c>
      <c r="C35" s="98" t="s">
        <v>411</v>
      </c>
      <c r="D35" s="40" t="s">
        <v>146</v>
      </c>
      <c r="E35" s="36">
        <f t="shared" si="2"/>
        <v>8185464</v>
      </c>
      <c r="F35" s="135">
        <v>780998</v>
      </c>
      <c r="G35" s="135">
        <v>780998</v>
      </c>
      <c r="H35" s="41">
        <v>780998</v>
      </c>
      <c r="I35" s="41">
        <v>585749</v>
      </c>
      <c r="J35" s="265">
        <v>780998</v>
      </c>
      <c r="K35" s="265">
        <v>585749</v>
      </c>
      <c r="L35" s="265">
        <v>0</v>
      </c>
      <c r="M35" s="265">
        <v>976248</v>
      </c>
      <c r="N35" s="265">
        <v>624370</v>
      </c>
      <c r="O35" s="265">
        <v>832493</v>
      </c>
      <c r="P35" s="265">
        <v>624370</v>
      </c>
      <c r="Q35" s="265">
        <v>832493</v>
      </c>
      <c r="R35" s="81"/>
      <c r="S35" s="10"/>
    </row>
    <row r="36" spans="1:19" ht="15.75" customHeight="1" x14ac:dyDescent="0.25">
      <c r="A36" s="38">
        <v>16</v>
      </c>
      <c r="B36" s="99" t="s">
        <v>399</v>
      </c>
      <c r="C36" s="98" t="s">
        <v>412</v>
      </c>
      <c r="D36" s="40" t="s">
        <v>146</v>
      </c>
      <c r="E36" s="36">
        <f t="shared" si="2"/>
        <v>9101626</v>
      </c>
      <c r="F36" s="135">
        <v>634997</v>
      </c>
      <c r="G36" s="135">
        <v>634997</v>
      </c>
      <c r="H36" s="41">
        <v>634997</v>
      </c>
      <c r="I36" s="41">
        <v>634997</v>
      </c>
      <c r="J36" s="265">
        <v>634997</v>
      </c>
      <c r="K36" s="265">
        <v>634997</v>
      </c>
      <c r="L36" s="265">
        <v>846663</v>
      </c>
      <c r="M36" s="265">
        <v>846663</v>
      </c>
      <c r="N36" s="265">
        <v>846663</v>
      </c>
      <c r="O36" s="265">
        <v>846663</v>
      </c>
      <c r="P36" s="265">
        <v>1058329</v>
      </c>
      <c r="Q36" s="265">
        <v>846663</v>
      </c>
      <c r="R36" s="79"/>
      <c r="S36" s="10"/>
    </row>
    <row r="37" spans="1:19" ht="15.75" customHeight="1" x14ac:dyDescent="0.25">
      <c r="A37" s="38">
        <v>17</v>
      </c>
      <c r="B37" s="99" t="s">
        <v>479</v>
      </c>
      <c r="C37" s="98"/>
      <c r="D37" s="40" t="s">
        <v>146</v>
      </c>
      <c r="E37" s="36">
        <f t="shared" si="2"/>
        <v>573347</v>
      </c>
      <c r="F37" s="135">
        <v>573347</v>
      </c>
      <c r="G37" s="135">
        <v>0</v>
      </c>
      <c r="H37" s="41"/>
      <c r="I37" s="41"/>
      <c r="J37" s="265"/>
      <c r="K37" s="265"/>
      <c r="L37" s="265"/>
      <c r="M37" s="265"/>
      <c r="N37" s="265"/>
      <c r="O37" s="265"/>
      <c r="P37" s="265"/>
      <c r="Q37" s="265"/>
      <c r="R37" s="79"/>
      <c r="S37" s="10"/>
    </row>
    <row r="38" spans="1:19" ht="15.75" customHeight="1" x14ac:dyDescent="0.25">
      <c r="A38" s="38">
        <v>18</v>
      </c>
      <c r="B38" s="99" t="s">
        <v>431</v>
      </c>
      <c r="C38" s="98" t="s">
        <v>432</v>
      </c>
      <c r="D38" s="40" t="s">
        <v>146</v>
      </c>
      <c r="E38" s="36">
        <f t="shared" si="2"/>
        <v>3809982</v>
      </c>
      <c r="F38" s="135"/>
      <c r="G38" s="135"/>
      <c r="H38" s="41"/>
      <c r="I38" s="41"/>
      <c r="J38" s="265"/>
      <c r="K38" s="265"/>
      <c r="L38" s="265">
        <v>634997</v>
      </c>
      <c r="M38" s="265">
        <v>634997</v>
      </c>
      <c r="N38" s="265">
        <v>634997</v>
      </c>
      <c r="O38" s="265">
        <v>634997</v>
      </c>
      <c r="P38" s="265">
        <v>634997</v>
      </c>
      <c r="Q38" s="265">
        <v>634997</v>
      </c>
      <c r="R38" s="79"/>
      <c r="S38" s="10"/>
    </row>
    <row r="39" spans="1:19" ht="15.75" customHeight="1" x14ac:dyDescent="0.25">
      <c r="A39" s="38">
        <v>19</v>
      </c>
      <c r="B39" s="92" t="s">
        <v>400</v>
      </c>
      <c r="C39" s="91" t="s">
        <v>413</v>
      </c>
      <c r="D39" s="40" t="s">
        <v>146</v>
      </c>
      <c r="E39" s="36">
        <f t="shared" si="2"/>
        <v>8254964</v>
      </c>
      <c r="F39" s="135">
        <v>634997</v>
      </c>
      <c r="G39" s="135">
        <v>846663</v>
      </c>
      <c r="H39" s="41">
        <v>846663</v>
      </c>
      <c r="I39" s="41">
        <v>1058329</v>
      </c>
      <c r="J39" s="265">
        <v>846663</v>
      </c>
      <c r="K39" s="265">
        <v>634997</v>
      </c>
      <c r="L39" s="265">
        <v>846663</v>
      </c>
      <c r="M39" s="265">
        <v>846663</v>
      </c>
      <c r="N39" s="265">
        <v>846663</v>
      </c>
      <c r="O39" s="265">
        <v>846663</v>
      </c>
      <c r="P39" s="265"/>
      <c r="Q39" s="265">
        <v>0</v>
      </c>
      <c r="R39" s="79"/>
      <c r="S39" s="10"/>
    </row>
    <row r="40" spans="1:19" ht="15.75" customHeight="1" x14ac:dyDescent="0.25">
      <c r="A40" s="38">
        <v>20</v>
      </c>
      <c r="B40" s="95" t="s">
        <v>401</v>
      </c>
      <c r="C40" s="96" t="s">
        <v>414</v>
      </c>
      <c r="D40" s="86" t="s">
        <v>146</v>
      </c>
      <c r="E40" s="36">
        <f t="shared" si="2"/>
        <v>7831632</v>
      </c>
      <c r="F40" s="133">
        <v>846663</v>
      </c>
      <c r="G40" s="133">
        <v>846663</v>
      </c>
      <c r="H40" s="88">
        <v>846663</v>
      </c>
      <c r="I40" s="88">
        <v>634997</v>
      </c>
      <c r="J40" s="270">
        <v>1058329</v>
      </c>
      <c r="K40" s="270">
        <v>0</v>
      </c>
      <c r="L40" s="270">
        <v>634997</v>
      </c>
      <c r="M40" s="270">
        <v>846663</v>
      </c>
      <c r="N40" s="270">
        <v>634997</v>
      </c>
      <c r="O40" s="270">
        <v>846663</v>
      </c>
      <c r="P40" s="270">
        <v>634997</v>
      </c>
      <c r="Q40" s="270">
        <v>0</v>
      </c>
      <c r="R40" s="271" t="s">
        <v>487</v>
      </c>
      <c r="S40" s="10"/>
    </row>
    <row r="41" spans="1:19" ht="21" hidden="1" customHeight="1" x14ac:dyDescent="0.25">
      <c r="A41" s="109"/>
      <c r="B41" s="128"/>
      <c r="C41" s="127"/>
      <c r="D41" s="110"/>
      <c r="E41" s="111"/>
      <c r="F41" s="126"/>
      <c r="G41" s="113"/>
      <c r="H41" s="113"/>
      <c r="I41" s="113"/>
      <c r="J41" s="113"/>
      <c r="K41" s="113"/>
      <c r="L41" s="113"/>
      <c r="M41" s="113"/>
      <c r="N41" s="113"/>
      <c r="O41" s="113"/>
      <c r="P41" s="111"/>
      <c r="Q41" s="111"/>
      <c r="R41" s="114"/>
      <c r="S41" s="10"/>
    </row>
    <row r="42" spans="1:19" ht="21" hidden="1" customHeight="1" x14ac:dyDescent="0.25">
      <c r="A42" s="38"/>
      <c r="B42" s="117"/>
      <c r="C42" s="121"/>
      <c r="D42" s="40"/>
      <c r="E42" s="36"/>
      <c r="F42" s="115"/>
      <c r="G42" s="41"/>
      <c r="H42" s="41"/>
      <c r="I42" s="41"/>
      <c r="J42" s="41"/>
      <c r="K42" s="41"/>
      <c r="L42" s="41"/>
      <c r="M42" s="41"/>
      <c r="N42" s="41"/>
      <c r="O42" s="41"/>
      <c r="P42" s="36"/>
      <c r="Q42" s="36"/>
      <c r="R42" s="81"/>
      <c r="S42" s="10"/>
    </row>
    <row r="43" spans="1:19" ht="21" hidden="1" customHeight="1" x14ac:dyDescent="0.25">
      <c r="A43" s="38"/>
      <c r="B43" s="122"/>
      <c r="C43" s="116"/>
      <c r="D43" s="40"/>
      <c r="E43" s="36"/>
      <c r="F43" s="115"/>
      <c r="G43" s="41"/>
      <c r="H43" s="41"/>
      <c r="I43" s="36"/>
      <c r="J43" s="36"/>
      <c r="K43" s="36"/>
      <c r="L43" s="36"/>
      <c r="M43" s="36"/>
      <c r="N43" s="36"/>
      <c r="O43" s="36"/>
      <c r="P43" s="36"/>
      <c r="Q43" s="36"/>
      <c r="R43" s="37"/>
      <c r="S43" s="10"/>
    </row>
    <row r="44" spans="1:19" ht="21" hidden="1" customHeight="1" x14ac:dyDescent="0.25">
      <c r="A44" s="85"/>
      <c r="B44" s="123"/>
      <c r="C44" s="124"/>
      <c r="D44" s="86"/>
      <c r="E44" s="87"/>
      <c r="F44" s="125"/>
      <c r="G44" s="88"/>
      <c r="H44" s="88"/>
      <c r="I44" s="87"/>
      <c r="J44" s="87"/>
      <c r="K44" s="87"/>
      <c r="L44" s="87"/>
      <c r="M44" s="87"/>
      <c r="N44" s="87"/>
      <c r="O44" s="87"/>
      <c r="P44" s="87"/>
      <c r="Q44" s="87"/>
      <c r="R44" s="89"/>
      <c r="S44" s="10"/>
    </row>
    <row r="45" spans="1:19" ht="21" hidden="1" customHeight="1" x14ac:dyDescent="0.25">
      <c r="A45" s="109"/>
      <c r="B45" s="107"/>
      <c r="C45" s="108"/>
      <c r="D45" s="110"/>
      <c r="E45" s="111"/>
      <c r="F45" s="112"/>
      <c r="G45" s="113"/>
      <c r="H45" s="113"/>
      <c r="I45" s="111"/>
      <c r="J45" s="111"/>
      <c r="K45" s="111"/>
      <c r="L45" s="111"/>
      <c r="M45" s="111"/>
      <c r="N45" s="111"/>
      <c r="O45" s="111"/>
      <c r="P45" s="111"/>
      <c r="Q45" s="111"/>
      <c r="R45" s="114"/>
      <c r="S45" s="10"/>
    </row>
    <row r="46" spans="1:19" ht="21" hidden="1" customHeight="1" x14ac:dyDescent="0.25">
      <c r="A46" s="38"/>
      <c r="B46" s="99"/>
      <c r="C46" s="98"/>
      <c r="D46" s="40"/>
      <c r="E46" s="36"/>
      <c r="F46" s="97"/>
      <c r="G46" s="41"/>
      <c r="H46" s="41"/>
      <c r="I46" s="36"/>
      <c r="J46" s="36"/>
      <c r="K46" s="36"/>
      <c r="L46" s="36"/>
      <c r="M46" s="36"/>
      <c r="N46" s="36"/>
      <c r="O46" s="36"/>
      <c r="P46" s="36"/>
      <c r="Q46" s="36"/>
      <c r="R46" s="37"/>
      <c r="S46" s="10"/>
    </row>
    <row r="47" spans="1:19" ht="21" hidden="1" customHeight="1" x14ac:dyDescent="0.25">
      <c r="A47" s="38"/>
      <c r="B47" s="99"/>
      <c r="C47" s="98"/>
      <c r="D47" s="40"/>
      <c r="E47" s="36"/>
      <c r="F47" s="97"/>
      <c r="G47" s="41"/>
      <c r="H47" s="41"/>
      <c r="I47" s="36"/>
      <c r="J47" s="36"/>
      <c r="K47" s="36"/>
      <c r="L47" s="36"/>
      <c r="M47" s="41"/>
      <c r="N47" s="41"/>
      <c r="O47" s="41"/>
      <c r="P47" s="36"/>
      <c r="Q47" s="36"/>
      <c r="R47" s="37"/>
      <c r="S47" s="10"/>
    </row>
    <row r="48" spans="1:19" ht="21" hidden="1" customHeight="1" x14ac:dyDescent="0.25">
      <c r="A48" s="38"/>
      <c r="B48" s="99"/>
      <c r="C48" s="98"/>
      <c r="D48" s="40"/>
      <c r="E48" s="36"/>
      <c r="F48" s="97"/>
      <c r="G48" s="41"/>
      <c r="H48" s="41"/>
      <c r="I48" s="36"/>
      <c r="J48" s="36"/>
      <c r="K48" s="36"/>
      <c r="L48" s="36"/>
      <c r="M48" s="36"/>
      <c r="N48" s="36"/>
      <c r="O48" s="36"/>
      <c r="P48" s="36"/>
      <c r="Q48" s="36"/>
      <c r="R48" s="37"/>
      <c r="S48" s="10"/>
    </row>
    <row r="49" spans="1:19" ht="21" hidden="1" customHeight="1" x14ac:dyDescent="0.25">
      <c r="A49" s="38"/>
      <c r="B49" s="101"/>
      <c r="C49" s="98"/>
      <c r="D49" s="40"/>
      <c r="E49" s="36"/>
      <c r="F49" s="97"/>
      <c r="G49" s="41"/>
      <c r="H49" s="41"/>
      <c r="I49" s="36"/>
      <c r="J49" s="36"/>
      <c r="K49" s="36"/>
      <c r="L49" s="36"/>
      <c r="M49" s="36"/>
      <c r="N49" s="36"/>
      <c r="O49" s="36"/>
      <c r="P49" s="36"/>
      <c r="Q49" s="36"/>
      <c r="R49" s="37"/>
      <c r="S49" s="10"/>
    </row>
    <row r="50" spans="1:19" ht="21" hidden="1" customHeight="1" x14ac:dyDescent="0.25">
      <c r="A50" s="38"/>
      <c r="B50" s="99"/>
      <c r="C50" s="98"/>
      <c r="D50" s="40"/>
      <c r="E50" s="36"/>
      <c r="F50" s="97"/>
      <c r="G50" s="41"/>
      <c r="H50" s="41"/>
      <c r="I50" s="36"/>
      <c r="J50" s="36"/>
      <c r="K50" s="36"/>
      <c r="L50" s="36"/>
      <c r="M50" s="41"/>
      <c r="N50" s="41"/>
      <c r="O50" s="41"/>
      <c r="P50" s="36"/>
      <c r="Q50" s="36"/>
      <c r="R50" s="37"/>
      <c r="S50" s="10"/>
    </row>
    <row r="51" spans="1:19" ht="21" hidden="1" customHeight="1" x14ac:dyDescent="0.25">
      <c r="A51" s="38"/>
      <c r="B51" s="99"/>
      <c r="C51" s="98"/>
      <c r="D51" s="40"/>
      <c r="E51" s="36"/>
      <c r="F51" s="97"/>
      <c r="G51" s="41"/>
      <c r="H51" s="41"/>
      <c r="I51" s="36"/>
      <c r="J51" s="36"/>
      <c r="K51" s="36"/>
      <c r="L51" s="36"/>
      <c r="M51" s="36"/>
      <c r="N51" s="36"/>
      <c r="O51" s="36"/>
      <c r="P51" s="36"/>
      <c r="Q51" s="36"/>
      <c r="R51" s="37"/>
      <c r="S51" s="10"/>
    </row>
    <row r="52" spans="1:19" ht="21" hidden="1" customHeight="1" x14ac:dyDescent="0.25">
      <c r="A52" s="38"/>
      <c r="B52" s="99"/>
      <c r="C52" s="98"/>
      <c r="D52" s="40"/>
      <c r="E52" s="36"/>
      <c r="F52" s="97"/>
      <c r="G52" s="41"/>
      <c r="H52" s="41"/>
      <c r="I52" s="36"/>
      <c r="J52" s="36"/>
      <c r="K52" s="36"/>
      <c r="L52" s="36"/>
      <c r="M52" s="36"/>
      <c r="N52" s="36"/>
      <c r="O52" s="36"/>
      <c r="P52" s="36"/>
      <c r="Q52" s="36"/>
      <c r="R52" s="79"/>
      <c r="S52" s="10"/>
    </row>
    <row r="53" spans="1:19" ht="21" hidden="1" customHeight="1" x14ac:dyDescent="0.25">
      <c r="A53" s="38"/>
      <c r="B53" s="99"/>
      <c r="C53" s="98"/>
      <c r="D53" s="40"/>
      <c r="E53" s="36"/>
      <c r="F53" s="97"/>
      <c r="G53" s="41"/>
      <c r="H53" s="41"/>
      <c r="I53" s="36"/>
      <c r="J53" s="36"/>
      <c r="K53" s="36"/>
      <c r="L53" s="36"/>
      <c r="M53" s="36"/>
      <c r="N53" s="36"/>
      <c r="O53" s="36"/>
      <c r="P53" s="36"/>
      <c r="Q53" s="36"/>
      <c r="R53" s="79"/>
      <c r="S53" s="10"/>
    </row>
    <row r="54" spans="1:19" ht="21" hidden="1" customHeight="1" x14ac:dyDescent="0.25">
      <c r="A54" s="38"/>
      <c r="B54" s="99"/>
      <c r="C54" s="98"/>
      <c r="D54" s="40"/>
      <c r="E54" s="36"/>
      <c r="F54" s="97"/>
      <c r="G54" s="41"/>
      <c r="H54" s="41"/>
      <c r="I54" s="36"/>
      <c r="J54" s="36"/>
      <c r="K54" s="36"/>
      <c r="L54" s="36"/>
      <c r="M54" s="36"/>
      <c r="N54" s="36"/>
      <c r="O54" s="36"/>
      <c r="P54" s="36"/>
      <c r="Q54" s="36"/>
      <c r="R54" s="79"/>
      <c r="S54" s="10"/>
    </row>
    <row r="55" spans="1:19" ht="21" hidden="1" customHeight="1" x14ac:dyDescent="0.25">
      <c r="A55" s="38"/>
      <c r="B55" s="99"/>
      <c r="C55" s="98"/>
      <c r="D55" s="40"/>
      <c r="E55" s="36"/>
      <c r="F55" s="97"/>
      <c r="G55" s="41"/>
      <c r="H55" s="41"/>
      <c r="I55" s="36"/>
      <c r="J55" s="36"/>
      <c r="K55" s="36"/>
      <c r="L55" s="36"/>
      <c r="M55" s="36"/>
      <c r="N55" s="36"/>
      <c r="O55" s="36"/>
      <c r="P55" s="36"/>
      <c r="Q55" s="36"/>
      <c r="R55" s="79"/>
      <c r="S55" s="10"/>
    </row>
    <row r="56" spans="1:19" ht="21" hidden="1" customHeight="1" x14ac:dyDescent="0.25">
      <c r="A56" s="38"/>
      <c r="B56" s="99"/>
      <c r="C56" s="98"/>
      <c r="D56" s="40"/>
      <c r="E56" s="36"/>
      <c r="F56" s="97"/>
      <c r="G56" s="41"/>
      <c r="H56" s="41"/>
      <c r="I56" s="36"/>
      <c r="J56" s="36"/>
      <c r="K56" s="36"/>
      <c r="L56" s="36"/>
      <c r="M56" s="36"/>
      <c r="N56" s="36"/>
      <c r="O56" s="36"/>
      <c r="P56" s="36"/>
      <c r="Q56" s="36"/>
      <c r="R56" s="79"/>
      <c r="S56" s="10"/>
    </row>
    <row r="57" spans="1:19" ht="21" hidden="1" customHeight="1" x14ac:dyDescent="0.25">
      <c r="A57" s="38"/>
      <c r="B57" s="99"/>
      <c r="C57" s="98"/>
      <c r="D57" s="40"/>
      <c r="E57" s="36"/>
      <c r="F57" s="97"/>
      <c r="G57" s="41"/>
      <c r="H57" s="41"/>
      <c r="I57" s="36"/>
      <c r="J57" s="36"/>
      <c r="K57" s="36"/>
      <c r="L57" s="36"/>
      <c r="M57" s="36"/>
      <c r="N57" s="36"/>
      <c r="O57" s="36"/>
      <c r="P57" s="36"/>
      <c r="Q57" s="36"/>
      <c r="R57" s="79"/>
      <c r="S57" s="10"/>
    </row>
    <row r="58" spans="1:19" ht="21" hidden="1" customHeight="1" x14ac:dyDescent="0.25">
      <c r="A58" s="38"/>
      <c r="B58" s="99"/>
      <c r="C58" s="98"/>
      <c r="D58" s="40"/>
      <c r="E58" s="36"/>
      <c r="F58" s="97"/>
      <c r="G58" s="41"/>
      <c r="H58" s="41"/>
      <c r="I58" s="36"/>
      <c r="J58" s="36"/>
      <c r="K58" s="36"/>
      <c r="L58" s="36"/>
      <c r="M58" s="36"/>
      <c r="N58" s="36"/>
      <c r="O58" s="36"/>
      <c r="P58" s="36"/>
      <c r="Q58" s="36"/>
      <c r="R58" s="79"/>
      <c r="S58" s="10"/>
    </row>
    <row r="59" spans="1:19" ht="21" hidden="1" customHeight="1" x14ac:dyDescent="0.25">
      <c r="A59" s="38"/>
      <c r="B59" s="101"/>
      <c r="C59" s="98"/>
      <c r="D59" s="40"/>
      <c r="E59" s="36"/>
      <c r="F59" s="97"/>
      <c r="G59" s="41"/>
      <c r="H59" s="41"/>
      <c r="I59" s="36"/>
      <c r="J59" s="36"/>
      <c r="K59" s="36"/>
      <c r="L59" s="36"/>
      <c r="M59" s="36"/>
      <c r="N59" s="36"/>
      <c r="O59" s="36"/>
      <c r="P59" s="36"/>
      <c r="Q59" s="36"/>
      <c r="R59" s="79"/>
      <c r="S59" s="10"/>
    </row>
    <row r="60" spans="1:19" ht="21" hidden="1" customHeight="1" x14ac:dyDescent="0.25">
      <c r="A60" s="38"/>
      <c r="B60" s="99"/>
      <c r="C60" s="98"/>
      <c r="D60" s="40"/>
      <c r="E60" s="36"/>
      <c r="F60" s="97"/>
      <c r="G60" s="41"/>
      <c r="H60" s="41"/>
      <c r="I60" s="36"/>
      <c r="J60" s="36"/>
      <c r="K60" s="36"/>
      <c r="L60" s="36"/>
      <c r="M60" s="41"/>
      <c r="N60" s="41"/>
      <c r="O60" s="41"/>
      <c r="P60" s="36"/>
      <c r="Q60" s="36"/>
      <c r="R60" s="79"/>
      <c r="S60" s="10"/>
    </row>
    <row r="61" spans="1:19" ht="21" hidden="1" customHeight="1" x14ac:dyDescent="0.25">
      <c r="A61" s="38"/>
      <c r="B61" s="99"/>
      <c r="C61" s="98"/>
      <c r="D61" s="40"/>
      <c r="E61" s="36"/>
      <c r="F61" s="97"/>
      <c r="G61" s="41"/>
      <c r="H61" s="41"/>
      <c r="I61" s="36"/>
      <c r="J61" s="36"/>
      <c r="K61" s="36"/>
      <c r="L61" s="36"/>
      <c r="M61" s="36"/>
      <c r="N61" s="36"/>
      <c r="O61" s="36"/>
      <c r="P61" s="36"/>
      <c r="Q61" s="36"/>
      <c r="R61" s="79"/>
      <c r="S61" s="10"/>
    </row>
    <row r="62" spans="1:19" s="12" customFormat="1" ht="21" hidden="1" customHeight="1" x14ac:dyDescent="0.25">
      <c r="A62" s="42"/>
      <c r="B62" s="99"/>
      <c r="C62" s="98"/>
      <c r="D62" s="40"/>
      <c r="E62" s="36"/>
      <c r="F62" s="97"/>
      <c r="G62" s="44"/>
      <c r="H62" s="44"/>
      <c r="I62" s="45"/>
      <c r="J62" s="45"/>
      <c r="K62" s="45"/>
      <c r="L62" s="45"/>
      <c r="M62" s="45"/>
      <c r="N62" s="45"/>
      <c r="O62" s="45"/>
      <c r="P62" s="45"/>
      <c r="Q62" s="45"/>
      <c r="R62" s="80"/>
      <c r="S62" s="11"/>
    </row>
    <row r="63" spans="1:19" ht="21" hidden="1" customHeight="1" x14ac:dyDescent="0.25">
      <c r="A63" s="38"/>
      <c r="B63" s="99"/>
      <c r="C63" s="98"/>
      <c r="D63" s="40"/>
      <c r="E63" s="36"/>
      <c r="F63" s="97"/>
      <c r="G63" s="41"/>
      <c r="H63" s="41"/>
      <c r="I63" s="36"/>
      <c r="J63" s="36"/>
      <c r="K63" s="36"/>
      <c r="L63" s="36"/>
      <c r="M63" s="36"/>
      <c r="N63" s="36"/>
      <c r="O63" s="36"/>
      <c r="P63" s="36"/>
      <c r="Q63" s="36"/>
      <c r="R63" s="79"/>
      <c r="S63" s="10"/>
    </row>
    <row r="64" spans="1:19" ht="22.5" hidden="1" customHeight="1" x14ac:dyDescent="0.25">
      <c r="A64" s="38"/>
      <c r="B64" s="99"/>
      <c r="C64" s="98"/>
      <c r="D64" s="40"/>
      <c r="E64" s="36"/>
      <c r="F64" s="97"/>
      <c r="G64" s="41"/>
      <c r="H64" s="41"/>
      <c r="I64" s="36"/>
      <c r="J64" s="36"/>
      <c r="K64" s="36"/>
      <c r="L64" s="36"/>
      <c r="M64" s="36"/>
      <c r="N64" s="36"/>
      <c r="O64" s="36"/>
      <c r="P64" s="36"/>
      <c r="Q64" s="36"/>
      <c r="R64" s="82"/>
      <c r="S64" s="10"/>
    </row>
    <row r="65" spans="1:19" ht="21" hidden="1" customHeight="1" x14ac:dyDescent="0.25">
      <c r="A65" s="38"/>
      <c r="B65" s="99"/>
      <c r="C65" s="98"/>
      <c r="D65" s="40"/>
      <c r="E65" s="36"/>
      <c r="F65" s="97"/>
      <c r="G65" s="41"/>
      <c r="H65" s="41"/>
      <c r="I65" s="36"/>
      <c r="J65" s="36"/>
      <c r="K65" s="36"/>
      <c r="L65" s="36"/>
      <c r="M65" s="36"/>
      <c r="N65" s="36"/>
      <c r="O65" s="36"/>
      <c r="P65" s="36"/>
      <c r="Q65" s="36"/>
      <c r="R65" s="83"/>
      <c r="S65" s="10"/>
    </row>
    <row r="66" spans="1:19" ht="21" hidden="1" customHeight="1" x14ac:dyDescent="0.25">
      <c r="A66" s="38"/>
      <c r="B66" s="99"/>
      <c r="C66" s="98"/>
      <c r="D66" s="40"/>
      <c r="E66" s="36"/>
      <c r="F66" s="97"/>
      <c r="G66" s="41"/>
      <c r="H66" s="41"/>
      <c r="I66" s="36"/>
      <c r="J66" s="36"/>
      <c r="K66" s="36"/>
      <c r="L66" s="36"/>
      <c r="M66" s="36"/>
      <c r="N66" s="36"/>
      <c r="O66" s="36"/>
      <c r="P66" s="36"/>
      <c r="Q66" s="36"/>
      <c r="R66" s="84"/>
      <c r="S66" s="10"/>
    </row>
    <row r="67" spans="1:19" ht="21" hidden="1" customHeight="1" x14ac:dyDescent="0.25">
      <c r="A67" s="38"/>
      <c r="B67" s="99"/>
      <c r="C67" s="98"/>
      <c r="D67" s="40"/>
      <c r="E67" s="36"/>
      <c r="F67" s="97"/>
      <c r="G67" s="41"/>
      <c r="H67" s="41"/>
      <c r="I67" s="36"/>
      <c r="J67" s="36"/>
      <c r="K67" s="36"/>
      <c r="L67" s="36"/>
      <c r="M67" s="36"/>
      <c r="N67" s="36"/>
      <c r="O67" s="36"/>
      <c r="P67" s="36"/>
      <c r="Q67" s="36"/>
      <c r="R67" s="84"/>
      <c r="S67" s="10"/>
    </row>
    <row r="68" spans="1:19" ht="21" hidden="1" customHeight="1" x14ac:dyDescent="0.25">
      <c r="A68" s="38"/>
      <c r="B68" s="101"/>
      <c r="C68" s="98"/>
      <c r="D68" s="40"/>
      <c r="E68" s="36"/>
      <c r="F68" s="97"/>
      <c r="G68" s="41"/>
      <c r="H68" s="41"/>
      <c r="I68" s="36"/>
      <c r="J68" s="36"/>
      <c r="K68" s="36"/>
      <c r="L68" s="36"/>
      <c r="M68" s="36"/>
      <c r="N68" s="36"/>
      <c r="O68" s="36"/>
      <c r="P68" s="36"/>
      <c r="Q68" s="36"/>
      <c r="R68" s="84"/>
      <c r="S68" s="10"/>
    </row>
    <row r="69" spans="1:19" ht="20.25" hidden="1" customHeight="1" x14ac:dyDescent="0.25">
      <c r="A69" s="38"/>
      <c r="B69" s="99"/>
      <c r="C69" s="98"/>
      <c r="D69" s="40"/>
      <c r="E69" s="36"/>
      <c r="F69" s="97"/>
      <c r="G69" s="41"/>
      <c r="H69" s="41"/>
      <c r="I69" s="36"/>
      <c r="J69" s="36"/>
      <c r="K69" s="36"/>
      <c r="L69" s="36"/>
      <c r="M69" s="36"/>
      <c r="N69" s="36"/>
      <c r="O69" s="36"/>
      <c r="P69" s="36"/>
      <c r="Q69" s="36"/>
      <c r="R69" s="84"/>
      <c r="S69" s="10"/>
    </row>
    <row r="70" spans="1:19" ht="21" hidden="1" customHeight="1" x14ac:dyDescent="0.25">
      <c r="A70" s="38"/>
      <c r="B70" s="99"/>
      <c r="C70" s="98"/>
      <c r="D70" s="40"/>
      <c r="E70" s="36"/>
      <c r="F70" s="97"/>
      <c r="G70" s="41"/>
      <c r="H70" s="41"/>
      <c r="I70" s="36"/>
      <c r="J70" s="36"/>
      <c r="K70" s="36"/>
      <c r="L70" s="36"/>
      <c r="M70" s="36"/>
      <c r="N70" s="36"/>
      <c r="O70" s="36"/>
      <c r="P70" s="36"/>
      <c r="Q70" s="36"/>
      <c r="R70" s="84"/>
      <c r="S70" s="10"/>
    </row>
    <row r="71" spans="1:19" ht="21" hidden="1" customHeight="1" x14ac:dyDescent="0.25">
      <c r="A71" s="38"/>
      <c r="B71" s="99"/>
      <c r="C71" s="98"/>
      <c r="D71" s="40"/>
      <c r="E71" s="36"/>
      <c r="F71" s="97"/>
      <c r="G71" s="41"/>
      <c r="H71" s="41"/>
      <c r="I71" s="36"/>
      <c r="J71" s="36"/>
      <c r="K71" s="36"/>
      <c r="L71" s="36"/>
      <c r="M71" s="36"/>
      <c r="N71" s="36"/>
      <c r="O71" s="36"/>
      <c r="P71" s="36"/>
      <c r="Q71" s="36"/>
      <c r="R71" s="84"/>
      <c r="S71" s="10"/>
    </row>
    <row r="72" spans="1:19" ht="21" hidden="1" customHeight="1" x14ac:dyDescent="0.25">
      <c r="A72" s="38"/>
      <c r="B72" s="102"/>
      <c r="C72" s="103"/>
      <c r="D72" s="40"/>
      <c r="E72" s="36"/>
      <c r="F72" s="97"/>
      <c r="G72" s="41"/>
      <c r="H72" s="41"/>
      <c r="I72" s="36"/>
      <c r="J72" s="36"/>
      <c r="K72" s="36"/>
      <c r="L72" s="36"/>
      <c r="M72" s="36"/>
      <c r="N72" s="36"/>
      <c r="O72" s="36"/>
      <c r="P72" s="36"/>
      <c r="Q72" s="36"/>
      <c r="R72" s="84"/>
      <c r="S72" s="10"/>
    </row>
    <row r="73" spans="1:19" ht="21" hidden="1" customHeight="1" x14ac:dyDescent="0.25">
      <c r="A73" s="38"/>
      <c r="B73" s="99"/>
      <c r="C73" s="98"/>
      <c r="D73" s="40"/>
      <c r="E73" s="36"/>
      <c r="F73" s="97"/>
      <c r="G73" s="41"/>
      <c r="H73" s="41"/>
      <c r="I73" s="36"/>
      <c r="J73" s="36"/>
      <c r="K73" s="36"/>
      <c r="L73" s="36"/>
      <c r="M73" s="36"/>
      <c r="N73" s="36"/>
      <c r="O73" s="36"/>
      <c r="P73" s="36"/>
      <c r="Q73" s="36"/>
      <c r="R73" s="82"/>
      <c r="S73" s="10"/>
    </row>
    <row r="74" spans="1:19" s="12" customFormat="1" ht="21" hidden="1" customHeight="1" x14ac:dyDescent="0.25">
      <c r="A74" s="38"/>
      <c r="B74" s="99"/>
      <c r="C74" s="98"/>
      <c r="D74" s="40"/>
      <c r="E74" s="36"/>
      <c r="F74" s="97"/>
      <c r="G74" s="44"/>
      <c r="H74" s="44"/>
      <c r="I74" s="45"/>
      <c r="J74" s="45"/>
      <c r="K74" s="45"/>
      <c r="L74" s="45"/>
      <c r="M74" s="45"/>
      <c r="N74" s="45"/>
      <c r="O74" s="45"/>
      <c r="P74" s="45"/>
      <c r="Q74" s="45"/>
      <c r="R74" s="80"/>
      <c r="S74" s="11"/>
    </row>
    <row r="75" spans="1:19" ht="21" hidden="1" customHeight="1" x14ac:dyDescent="0.25">
      <c r="A75" s="38"/>
      <c r="B75" s="99"/>
      <c r="C75" s="100"/>
      <c r="D75" s="40"/>
      <c r="E75" s="36"/>
      <c r="F75" s="97"/>
      <c r="G75" s="41"/>
      <c r="H75" s="41"/>
      <c r="I75" s="36"/>
      <c r="J75" s="36"/>
      <c r="K75" s="36"/>
      <c r="L75" s="36"/>
      <c r="M75" s="36"/>
      <c r="N75" s="36"/>
      <c r="O75" s="36"/>
      <c r="P75" s="36"/>
      <c r="Q75" s="36"/>
      <c r="R75" s="37"/>
      <c r="S75" s="10"/>
    </row>
    <row r="76" spans="1:19" ht="21" hidden="1" customHeight="1" x14ac:dyDescent="0.25">
      <c r="A76" s="38"/>
      <c r="B76" s="99"/>
      <c r="C76" s="98"/>
      <c r="D76" s="40"/>
      <c r="E76" s="36"/>
      <c r="F76" s="97"/>
      <c r="G76" s="41"/>
      <c r="H76" s="41"/>
      <c r="I76" s="36"/>
      <c r="J76" s="36"/>
      <c r="K76" s="36"/>
      <c r="L76" s="36"/>
      <c r="M76" s="36"/>
      <c r="N76" s="36"/>
      <c r="O76" s="36"/>
      <c r="P76" s="36"/>
      <c r="Q76" s="36"/>
      <c r="R76" s="37"/>
      <c r="S76" s="10"/>
    </row>
    <row r="77" spans="1:19" ht="21" hidden="1" customHeight="1" x14ac:dyDescent="0.25">
      <c r="A77" s="38"/>
      <c r="B77" s="99"/>
      <c r="C77" s="98"/>
      <c r="D77" s="40"/>
      <c r="E77" s="36"/>
      <c r="F77" s="97"/>
      <c r="G77" s="41"/>
      <c r="H77" s="41"/>
      <c r="I77" s="36"/>
      <c r="J77" s="36"/>
      <c r="K77" s="36"/>
      <c r="L77" s="36"/>
      <c r="M77" s="41"/>
      <c r="N77" s="41"/>
      <c r="O77" s="41"/>
      <c r="P77" s="36"/>
      <c r="Q77" s="36"/>
      <c r="R77" s="37"/>
      <c r="S77" s="10"/>
    </row>
    <row r="78" spans="1:19" ht="21" hidden="1" customHeight="1" x14ac:dyDescent="0.25">
      <c r="A78" s="38"/>
      <c r="B78" s="99"/>
      <c r="C78" s="98"/>
      <c r="D78" s="40"/>
      <c r="E78" s="36"/>
      <c r="F78" s="97"/>
      <c r="G78" s="41"/>
      <c r="H78" s="41"/>
      <c r="I78" s="36"/>
      <c r="J78" s="36"/>
      <c r="K78" s="36"/>
      <c r="L78" s="36"/>
      <c r="M78" s="36"/>
      <c r="N78" s="36"/>
      <c r="O78" s="36"/>
      <c r="P78" s="36"/>
      <c r="Q78" s="36"/>
      <c r="R78" s="84"/>
      <c r="S78" s="10"/>
    </row>
    <row r="79" spans="1:19" ht="21" hidden="1" customHeight="1" x14ac:dyDescent="0.25">
      <c r="A79" s="38"/>
      <c r="B79" s="99"/>
      <c r="C79" s="98"/>
      <c r="D79" s="40"/>
      <c r="E79" s="36"/>
      <c r="F79" s="97"/>
      <c r="G79" s="41"/>
      <c r="H79" s="41"/>
      <c r="I79" s="36"/>
      <c r="J79" s="36"/>
      <c r="K79" s="36"/>
      <c r="L79" s="36"/>
      <c r="M79" s="36"/>
      <c r="N79" s="36"/>
      <c r="O79" s="36"/>
      <c r="P79" s="36"/>
      <c r="Q79" s="36"/>
      <c r="R79" s="84"/>
      <c r="S79" s="10"/>
    </row>
    <row r="80" spans="1:19" ht="21" hidden="1" customHeight="1" x14ac:dyDescent="0.25">
      <c r="A80" s="38"/>
      <c r="B80" s="99"/>
      <c r="C80" s="98"/>
      <c r="D80" s="40"/>
      <c r="E80" s="36"/>
      <c r="F80" s="97"/>
      <c r="G80" s="41"/>
      <c r="H80" s="41"/>
      <c r="I80" s="36"/>
      <c r="J80" s="36"/>
      <c r="K80" s="36"/>
      <c r="L80" s="36"/>
      <c r="M80" s="36"/>
      <c r="N80" s="36"/>
      <c r="O80" s="36"/>
      <c r="P80" s="36"/>
      <c r="Q80" s="36"/>
      <c r="R80" s="84"/>
      <c r="S80" s="10"/>
    </row>
    <row r="81" spans="1:19" ht="21" hidden="1" customHeight="1" x14ac:dyDescent="0.25">
      <c r="A81" s="38"/>
      <c r="B81" s="99"/>
      <c r="C81" s="98"/>
      <c r="D81" s="40"/>
      <c r="E81" s="36"/>
      <c r="F81" s="97"/>
      <c r="G81" s="41"/>
      <c r="H81" s="41"/>
      <c r="I81" s="36"/>
      <c r="J81" s="36"/>
      <c r="K81" s="36"/>
      <c r="L81" s="36"/>
      <c r="M81" s="36"/>
      <c r="N81" s="36"/>
      <c r="O81" s="36"/>
      <c r="P81" s="36"/>
      <c r="Q81" s="36"/>
      <c r="R81" s="82"/>
      <c r="S81" s="10"/>
    </row>
    <row r="82" spans="1:19" s="12" customFormat="1" ht="21" hidden="1" customHeight="1" x14ac:dyDescent="0.25">
      <c r="A82" s="38"/>
      <c r="B82" s="99"/>
      <c r="C82" s="98"/>
      <c r="D82" s="40"/>
      <c r="E82" s="36"/>
      <c r="F82" s="97"/>
      <c r="G82" s="44"/>
      <c r="H82" s="44"/>
      <c r="I82" s="45"/>
      <c r="J82" s="45"/>
      <c r="K82" s="45"/>
      <c r="L82" s="45"/>
      <c r="M82" s="45"/>
      <c r="N82" s="45"/>
      <c r="O82" s="45"/>
      <c r="P82" s="45"/>
      <c r="Q82" s="45"/>
      <c r="R82" s="80"/>
      <c r="S82" s="11"/>
    </row>
    <row r="83" spans="1:19" ht="21" hidden="1" customHeight="1" x14ac:dyDescent="0.25">
      <c r="A83" s="38"/>
      <c r="B83" s="99"/>
      <c r="C83" s="98"/>
      <c r="D83" s="40"/>
      <c r="E83" s="36"/>
      <c r="F83" s="97"/>
      <c r="G83" s="41"/>
      <c r="H83" s="41"/>
      <c r="I83" s="36"/>
      <c r="J83" s="36"/>
      <c r="K83" s="36"/>
      <c r="L83" s="36"/>
      <c r="M83" s="36"/>
      <c r="N83" s="36"/>
      <c r="O83" s="36"/>
      <c r="P83" s="36"/>
      <c r="Q83" s="36"/>
      <c r="R83" s="37"/>
      <c r="S83" s="10"/>
    </row>
    <row r="84" spans="1:19" ht="21" hidden="1" customHeight="1" x14ac:dyDescent="0.25">
      <c r="A84" s="38"/>
      <c r="B84" s="99"/>
      <c r="C84" s="98"/>
      <c r="D84" s="40"/>
      <c r="E84" s="36"/>
      <c r="F84" s="97"/>
      <c r="G84" s="41"/>
      <c r="H84" s="41"/>
      <c r="I84" s="36"/>
      <c r="J84" s="36"/>
      <c r="K84" s="36"/>
      <c r="L84" s="36"/>
      <c r="M84" s="36"/>
      <c r="N84" s="36"/>
      <c r="O84" s="36"/>
      <c r="P84" s="36"/>
      <c r="Q84" s="36"/>
      <c r="R84" s="37"/>
      <c r="S84" s="10"/>
    </row>
    <row r="85" spans="1:19" ht="21" hidden="1" customHeight="1" x14ac:dyDescent="0.25">
      <c r="A85" s="38"/>
      <c r="B85" s="99"/>
      <c r="C85" s="98"/>
      <c r="D85" s="40"/>
      <c r="E85" s="36"/>
      <c r="F85" s="97"/>
      <c r="G85" s="41"/>
      <c r="H85" s="41"/>
      <c r="I85" s="36"/>
      <c r="J85" s="36"/>
      <c r="K85" s="36"/>
      <c r="L85" s="36"/>
      <c r="M85" s="41"/>
      <c r="N85" s="41"/>
      <c r="O85" s="41"/>
      <c r="P85" s="36"/>
      <c r="Q85" s="36"/>
      <c r="R85" s="37"/>
      <c r="S85" s="10"/>
    </row>
    <row r="86" spans="1:19" ht="21" hidden="1" customHeight="1" x14ac:dyDescent="0.25">
      <c r="A86" s="38"/>
      <c r="B86" s="99"/>
      <c r="C86" s="98"/>
      <c r="D86" s="40"/>
      <c r="E86" s="36"/>
      <c r="F86" s="97"/>
      <c r="G86" s="41"/>
      <c r="H86" s="41"/>
      <c r="I86" s="36"/>
      <c r="J86" s="36"/>
      <c r="K86" s="36"/>
      <c r="L86" s="36"/>
      <c r="M86" s="36"/>
      <c r="N86" s="36"/>
      <c r="O86" s="36"/>
      <c r="P86" s="36"/>
      <c r="Q86" s="36"/>
      <c r="R86" s="84"/>
      <c r="S86" s="10"/>
    </row>
    <row r="87" spans="1:19" ht="21" hidden="1" customHeight="1" x14ac:dyDescent="0.25">
      <c r="A87" s="38"/>
      <c r="B87" s="99"/>
      <c r="C87" s="98"/>
      <c r="D87" s="40"/>
      <c r="E87" s="36"/>
      <c r="F87" s="97"/>
      <c r="G87" s="41"/>
      <c r="H87" s="41"/>
      <c r="I87" s="36"/>
      <c r="J87" s="36"/>
      <c r="K87" s="36"/>
      <c r="L87" s="36"/>
      <c r="M87" s="36"/>
      <c r="N87" s="36"/>
      <c r="O87" s="36"/>
      <c r="P87" s="36"/>
      <c r="Q87" s="36"/>
      <c r="R87" s="84"/>
      <c r="S87" s="10"/>
    </row>
    <row r="88" spans="1:19" ht="21" hidden="1" customHeight="1" x14ac:dyDescent="0.25">
      <c r="A88" s="38"/>
      <c r="B88" s="99"/>
      <c r="C88" s="98"/>
      <c r="D88" s="40"/>
      <c r="E88" s="36"/>
      <c r="F88" s="97"/>
      <c r="G88" s="41"/>
      <c r="H88" s="41"/>
      <c r="I88" s="36"/>
      <c r="J88" s="36"/>
      <c r="K88" s="36"/>
      <c r="L88" s="36"/>
      <c r="M88" s="36"/>
      <c r="N88" s="36"/>
      <c r="O88" s="36"/>
      <c r="P88" s="36"/>
      <c r="Q88" s="36"/>
      <c r="R88" s="84"/>
      <c r="S88" s="10"/>
    </row>
    <row r="89" spans="1:19" ht="21" hidden="1" customHeight="1" x14ac:dyDescent="0.25">
      <c r="A89" s="38"/>
      <c r="B89" s="99"/>
      <c r="C89" s="98"/>
      <c r="D89" s="40"/>
      <c r="E89" s="36"/>
      <c r="F89" s="97"/>
      <c r="G89" s="41"/>
      <c r="H89" s="41"/>
      <c r="I89" s="36"/>
      <c r="J89" s="36"/>
      <c r="K89" s="36"/>
      <c r="L89" s="36"/>
      <c r="M89" s="36"/>
      <c r="N89" s="36"/>
      <c r="O89" s="36"/>
      <c r="P89" s="36"/>
      <c r="Q89" s="36"/>
      <c r="R89" s="82"/>
      <c r="S89" s="10"/>
    </row>
    <row r="90" spans="1:19" s="12" customFormat="1" ht="21" hidden="1" customHeight="1" x14ac:dyDescent="0.25">
      <c r="A90" s="38"/>
      <c r="B90" s="99"/>
      <c r="C90" s="98"/>
      <c r="D90" s="40"/>
      <c r="E90" s="36"/>
      <c r="F90" s="97"/>
      <c r="G90" s="44"/>
      <c r="H90" s="44"/>
      <c r="I90" s="45"/>
      <c r="J90" s="45"/>
      <c r="K90" s="45"/>
      <c r="L90" s="45"/>
      <c r="M90" s="45"/>
      <c r="N90" s="45"/>
      <c r="O90" s="45"/>
      <c r="P90" s="45"/>
      <c r="Q90" s="45"/>
      <c r="R90" s="80"/>
      <c r="S90" s="11"/>
    </row>
    <row r="91" spans="1:19" ht="21" hidden="1" customHeight="1" x14ac:dyDescent="0.25">
      <c r="A91" s="38"/>
      <c r="B91" s="99"/>
      <c r="C91" s="98"/>
      <c r="D91" s="40"/>
      <c r="E91" s="36"/>
      <c r="F91" s="97"/>
      <c r="G91" s="41"/>
      <c r="H91" s="41"/>
      <c r="I91" s="36"/>
      <c r="J91" s="36"/>
      <c r="K91" s="36"/>
      <c r="L91" s="36"/>
      <c r="M91" s="36"/>
      <c r="N91" s="36"/>
      <c r="O91" s="36"/>
      <c r="P91" s="36"/>
      <c r="Q91" s="36"/>
      <c r="R91" s="37"/>
      <c r="S91" s="10"/>
    </row>
    <row r="92" spans="1:19" ht="21" hidden="1" customHeight="1" x14ac:dyDescent="0.25">
      <c r="A92" s="38"/>
      <c r="B92" s="99"/>
      <c r="C92" s="98"/>
      <c r="D92" s="40"/>
      <c r="E92" s="36"/>
      <c r="F92" s="97"/>
      <c r="G92" s="41"/>
      <c r="H92" s="41"/>
      <c r="I92" s="36"/>
      <c r="J92" s="36"/>
      <c r="K92" s="36"/>
      <c r="L92" s="36"/>
      <c r="M92" s="36"/>
      <c r="N92" s="36"/>
      <c r="O92" s="36"/>
      <c r="P92" s="36"/>
      <c r="Q92" s="36"/>
      <c r="R92" s="37"/>
      <c r="S92" s="10"/>
    </row>
    <row r="93" spans="1:19" ht="21" hidden="1" customHeight="1" x14ac:dyDescent="0.25">
      <c r="A93" s="38"/>
      <c r="B93" s="101"/>
      <c r="C93" s="98"/>
      <c r="D93" s="40"/>
      <c r="E93" s="36"/>
      <c r="F93" s="97"/>
      <c r="G93" s="41"/>
      <c r="H93" s="41"/>
      <c r="I93" s="36"/>
      <c r="J93" s="36"/>
      <c r="K93" s="36"/>
      <c r="L93" s="36"/>
      <c r="M93" s="41"/>
      <c r="N93" s="41"/>
      <c r="O93" s="41"/>
      <c r="P93" s="36"/>
      <c r="Q93" s="36"/>
      <c r="R93" s="37"/>
      <c r="S93" s="10"/>
    </row>
    <row r="94" spans="1:19" ht="21" hidden="1" customHeight="1" x14ac:dyDescent="0.25">
      <c r="A94" s="38"/>
      <c r="B94" s="99"/>
      <c r="C94" s="98"/>
      <c r="D94" s="40"/>
      <c r="E94" s="36"/>
      <c r="F94" s="97"/>
      <c r="G94" s="41"/>
      <c r="H94" s="41"/>
      <c r="I94" s="36"/>
      <c r="J94" s="36"/>
      <c r="K94" s="36"/>
      <c r="L94" s="36"/>
      <c r="M94" s="36"/>
      <c r="N94" s="36"/>
      <c r="O94" s="36"/>
      <c r="P94" s="36"/>
      <c r="Q94" s="36"/>
      <c r="R94" s="84"/>
      <c r="S94" s="10"/>
    </row>
    <row r="95" spans="1:19" ht="21" hidden="1" customHeight="1" x14ac:dyDescent="0.25">
      <c r="A95" s="38"/>
      <c r="B95" s="99"/>
      <c r="C95" s="98"/>
      <c r="D95" s="40"/>
      <c r="E95" s="36"/>
      <c r="F95" s="97"/>
      <c r="G95" s="41"/>
      <c r="H95" s="41"/>
      <c r="I95" s="36"/>
      <c r="J95" s="36"/>
      <c r="K95" s="36"/>
      <c r="L95" s="36"/>
      <c r="M95" s="36"/>
      <c r="N95" s="36"/>
      <c r="O95" s="36"/>
      <c r="P95" s="36"/>
      <c r="Q95" s="36"/>
      <c r="R95" s="84"/>
      <c r="S95" s="10"/>
    </row>
    <row r="96" spans="1:19" ht="21" hidden="1" customHeight="1" x14ac:dyDescent="0.25">
      <c r="A96" s="38"/>
      <c r="B96" s="99"/>
      <c r="C96" s="98"/>
      <c r="D96" s="40"/>
      <c r="E96" s="36"/>
      <c r="F96" s="97"/>
      <c r="G96" s="41"/>
      <c r="H96" s="41"/>
      <c r="I96" s="36"/>
      <c r="J96" s="36"/>
      <c r="K96" s="36"/>
      <c r="L96" s="36"/>
      <c r="M96" s="36"/>
      <c r="N96" s="36"/>
      <c r="O96" s="36"/>
      <c r="P96" s="36"/>
      <c r="Q96" s="36"/>
      <c r="R96" s="84"/>
      <c r="S96" s="10"/>
    </row>
    <row r="97" spans="1:20" ht="21" hidden="1" customHeight="1" x14ac:dyDescent="0.25">
      <c r="A97" s="38"/>
      <c r="B97" s="99"/>
      <c r="C97" s="98"/>
      <c r="D97" s="40"/>
      <c r="E97" s="36"/>
      <c r="F97" s="97"/>
      <c r="G97" s="41"/>
      <c r="H97" s="41"/>
      <c r="I97" s="36"/>
      <c r="J97" s="36"/>
      <c r="K97" s="36"/>
      <c r="L97" s="36"/>
      <c r="M97" s="36"/>
      <c r="N97" s="36"/>
      <c r="O97" s="36"/>
      <c r="P97" s="36"/>
      <c r="Q97" s="36"/>
      <c r="R97" s="82"/>
      <c r="S97" s="10"/>
    </row>
    <row r="98" spans="1:20" s="12" customFormat="1" ht="21" hidden="1" customHeight="1" x14ac:dyDescent="0.25">
      <c r="A98" s="38"/>
      <c r="B98" s="99"/>
      <c r="C98" s="98"/>
      <c r="D98" s="40"/>
      <c r="E98" s="36"/>
      <c r="F98" s="97"/>
      <c r="G98" s="44"/>
      <c r="H98" s="44"/>
      <c r="I98" s="45"/>
      <c r="J98" s="45"/>
      <c r="K98" s="45"/>
      <c r="L98" s="45"/>
      <c r="M98" s="45"/>
      <c r="N98" s="45"/>
      <c r="O98" s="45"/>
      <c r="P98" s="45"/>
      <c r="Q98" s="45"/>
      <c r="R98" s="80"/>
      <c r="S98" s="11"/>
    </row>
    <row r="99" spans="1:20" s="12" customFormat="1" ht="21" hidden="1" customHeight="1" x14ac:dyDescent="0.25">
      <c r="A99" s="38"/>
      <c r="B99" s="99"/>
      <c r="C99" s="98"/>
      <c r="D99" s="40"/>
      <c r="E99" s="36"/>
      <c r="F99" s="97"/>
      <c r="G99" s="44"/>
      <c r="H99" s="44"/>
      <c r="I99" s="45"/>
      <c r="J99" s="45"/>
      <c r="K99" s="45"/>
      <c r="L99" s="45"/>
      <c r="M99" s="45"/>
      <c r="N99" s="45"/>
      <c r="O99" s="45"/>
      <c r="P99" s="45"/>
      <c r="Q99" s="45"/>
      <c r="R99" s="80"/>
      <c r="S99" s="11"/>
    </row>
    <row r="100" spans="1:20" ht="21" hidden="1" customHeight="1" x14ac:dyDescent="0.25">
      <c r="A100" s="38"/>
      <c r="B100" s="99"/>
      <c r="C100" s="98"/>
      <c r="D100" s="40"/>
      <c r="E100" s="36"/>
      <c r="F100" s="97"/>
      <c r="G100" s="41"/>
      <c r="H100" s="41"/>
      <c r="I100" s="36"/>
      <c r="J100" s="36"/>
      <c r="K100" s="36"/>
      <c r="L100" s="36"/>
      <c r="M100" s="36"/>
      <c r="N100" s="36"/>
      <c r="O100" s="36"/>
      <c r="P100" s="36"/>
      <c r="Q100" s="36"/>
      <c r="R100" s="37"/>
      <c r="S100" s="10"/>
    </row>
    <row r="101" spans="1:20" ht="21" hidden="1" customHeight="1" x14ac:dyDescent="0.25">
      <c r="A101" s="38"/>
      <c r="B101" s="99"/>
      <c r="C101" s="98"/>
      <c r="D101" s="40"/>
      <c r="E101" s="36"/>
      <c r="F101" s="97"/>
      <c r="G101" s="41"/>
      <c r="H101" s="41"/>
      <c r="I101" s="36"/>
      <c r="J101" s="36"/>
      <c r="K101" s="36"/>
      <c r="L101" s="36"/>
      <c r="M101" s="36"/>
      <c r="N101" s="36"/>
      <c r="O101" s="36"/>
      <c r="P101" s="36"/>
      <c r="Q101" s="36"/>
      <c r="R101" s="37"/>
      <c r="S101" s="10"/>
    </row>
    <row r="102" spans="1:20" ht="21" hidden="1" customHeight="1" x14ac:dyDescent="0.25">
      <c r="A102" s="38"/>
      <c r="B102" s="99"/>
      <c r="C102" s="100"/>
      <c r="D102" s="40"/>
      <c r="E102" s="36"/>
      <c r="F102" s="97"/>
      <c r="G102" s="41"/>
      <c r="H102" s="41"/>
      <c r="I102" s="36"/>
      <c r="J102" s="36"/>
      <c r="K102" s="36"/>
      <c r="L102" s="36"/>
      <c r="M102" s="41"/>
      <c r="N102" s="41"/>
      <c r="O102" s="41"/>
      <c r="P102" s="36"/>
      <c r="Q102" s="36"/>
      <c r="R102" s="37"/>
      <c r="S102" s="10"/>
    </row>
    <row r="103" spans="1:20" ht="21" hidden="1" customHeight="1" x14ac:dyDescent="0.25">
      <c r="A103" s="85"/>
      <c r="B103" s="104"/>
      <c r="C103" s="105"/>
      <c r="D103" s="86"/>
      <c r="E103" s="87"/>
      <c r="F103" s="106"/>
      <c r="G103" s="88"/>
      <c r="H103" s="88"/>
      <c r="I103" s="87"/>
      <c r="J103" s="87"/>
      <c r="K103" s="87"/>
      <c r="L103" s="87"/>
      <c r="M103" s="88"/>
      <c r="N103" s="88"/>
      <c r="O103" s="88"/>
      <c r="P103" s="87"/>
      <c r="Q103" s="87"/>
      <c r="R103" s="48"/>
      <c r="S103" s="10"/>
    </row>
    <row r="104" spans="1:20" s="252" customFormat="1" x14ac:dyDescent="0.25">
      <c r="A104" s="317" t="s">
        <v>508</v>
      </c>
      <c r="B104" s="317"/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138"/>
    </row>
    <row r="105" spans="1:20" x14ac:dyDescent="0.25">
      <c r="A105" s="318" t="s">
        <v>443</v>
      </c>
      <c r="B105" s="318"/>
      <c r="C105" s="318"/>
      <c r="D105" s="318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6"/>
    </row>
    <row r="106" spans="1:20" hidden="1" x14ac:dyDescent="0.25">
      <c r="A106" s="320" t="s">
        <v>27</v>
      </c>
      <c r="B106" s="321" t="s">
        <v>148</v>
      </c>
      <c r="C106" s="322"/>
      <c r="D106" s="325" t="s">
        <v>30</v>
      </c>
      <c r="E106" s="326"/>
      <c r="F106" s="326"/>
      <c r="G106" s="326"/>
      <c r="H106" s="326"/>
      <c r="I106" s="326"/>
      <c r="J106" s="326"/>
      <c r="K106" s="326"/>
      <c r="L106" s="326"/>
      <c r="M106" s="327"/>
      <c r="N106" s="257"/>
      <c r="O106" s="257"/>
      <c r="P106" s="309" t="s">
        <v>41</v>
      </c>
      <c r="Q106" s="328" t="s">
        <v>31</v>
      </c>
      <c r="R106" s="309" t="s">
        <v>9</v>
      </c>
      <c r="S106" s="6"/>
    </row>
    <row r="107" spans="1:20" ht="25.5" hidden="1" x14ac:dyDescent="0.25">
      <c r="A107" s="320"/>
      <c r="B107" s="323"/>
      <c r="C107" s="324"/>
      <c r="D107" s="49" t="s">
        <v>32</v>
      </c>
      <c r="E107" s="50" t="s">
        <v>33</v>
      </c>
      <c r="F107" s="50" t="s">
        <v>34</v>
      </c>
      <c r="G107" s="50" t="s">
        <v>35</v>
      </c>
      <c r="H107" s="50" t="s">
        <v>150</v>
      </c>
      <c r="I107" s="50" t="s">
        <v>323</v>
      </c>
      <c r="J107" s="50"/>
      <c r="K107" s="50"/>
      <c r="L107" s="50"/>
      <c r="M107" s="50" t="s">
        <v>149</v>
      </c>
      <c r="N107" s="258"/>
      <c r="O107" s="258"/>
      <c r="P107" s="310"/>
      <c r="Q107" s="328"/>
      <c r="R107" s="310"/>
      <c r="S107" s="6"/>
    </row>
    <row r="108" spans="1:20" s="24" customFormat="1" hidden="1" x14ac:dyDescent="0.25">
      <c r="A108" s="51" t="s">
        <v>37</v>
      </c>
      <c r="B108" s="330" t="s">
        <v>424</v>
      </c>
      <c r="C108" s="331"/>
      <c r="D108" s="52">
        <f t="shared" ref="D108:Q108" si="3">SUM(D109:D114)</f>
        <v>0</v>
      </c>
      <c r="E108" s="52">
        <f t="shared" si="3"/>
        <v>0</v>
      </c>
      <c r="F108" s="52">
        <f t="shared" si="3"/>
        <v>0</v>
      </c>
      <c r="G108" s="53">
        <f t="shared" si="3"/>
        <v>0</v>
      </c>
      <c r="H108" s="54">
        <f t="shared" si="3"/>
        <v>0</v>
      </c>
      <c r="I108" s="52">
        <f t="shared" si="3"/>
        <v>0</v>
      </c>
      <c r="J108" s="52"/>
      <c r="K108" s="52"/>
      <c r="L108" s="52"/>
      <c r="M108" s="55">
        <f t="shared" si="3"/>
        <v>0</v>
      </c>
      <c r="N108" s="55"/>
      <c r="O108" s="55"/>
      <c r="P108" s="56">
        <f t="shared" si="3"/>
        <v>0</v>
      </c>
      <c r="Q108" s="57">
        <f t="shared" si="3"/>
        <v>0</v>
      </c>
      <c r="R108" s="58"/>
      <c r="S108" s="23"/>
      <c r="T108" s="25"/>
    </row>
    <row r="109" spans="1:20" hidden="1" x14ac:dyDescent="0.25">
      <c r="A109" s="59"/>
      <c r="B109" s="332"/>
      <c r="C109" s="333"/>
      <c r="D109" s="60"/>
      <c r="E109" s="60"/>
      <c r="F109" s="60"/>
      <c r="G109" s="61"/>
      <c r="H109" s="62"/>
      <c r="I109" s="63"/>
      <c r="J109" s="256"/>
      <c r="K109" s="256"/>
      <c r="L109" s="256"/>
      <c r="M109" s="64"/>
      <c r="N109" s="64"/>
      <c r="O109" s="64"/>
      <c r="P109" s="65"/>
      <c r="Q109" s="66"/>
      <c r="R109" s="67"/>
      <c r="S109" s="6"/>
    </row>
    <row r="110" spans="1:20" hidden="1" x14ac:dyDescent="0.25">
      <c r="A110" s="59"/>
      <c r="B110" s="332"/>
      <c r="C110" s="333"/>
      <c r="D110" s="60"/>
      <c r="E110" s="60"/>
      <c r="F110" s="60"/>
      <c r="G110" s="61"/>
      <c r="H110" s="62"/>
      <c r="I110" s="68"/>
      <c r="J110" s="68"/>
      <c r="K110" s="68"/>
      <c r="L110" s="68"/>
      <c r="M110" s="69"/>
      <c r="N110" s="69"/>
      <c r="O110" s="69"/>
      <c r="P110" s="65"/>
      <c r="Q110" s="66"/>
      <c r="R110" s="67"/>
      <c r="S110" s="6"/>
    </row>
    <row r="111" spans="1:20" hidden="1" x14ac:dyDescent="0.25">
      <c r="A111" s="59"/>
      <c r="B111" s="332"/>
      <c r="C111" s="333"/>
      <c r="D111" s="60"/>
      <c r="E111" s="60"/>
      <c r="F111" s="60"/>
      <c r="G111" s="61"/>
      <c r="H111" s="63"/>
      <c r="I111" s="68"/>
      <c r="J111" s="68"/>
      <c r="K111" s="68"/>
      <c r="L111" s="68"/>
      <c r="M111" s="69"/>
      <c r="N111" s="69"/>
      <c r="O111" s="69"/>
      <c r="P111" s="65"/>
      <c r="Q111" s="66"/>
      <c r="R111" s="67"/>
      <c r="S111" s="6"/>
    </row>
    <row r="112" spans="1:20" hidden="1" x14ac:dyDescent="0.25">
      <c r="A112" s="59"/>
      <c r="B112" s="332"/>
      <c r="C112" s="333"/>
      <c r="D112" s="60"/>
      <c r="E112" s="60"/>
      <c r="F112" s="60"/>
      <c r="G112" s="61"/>
      <c r="H112" s="62"/>
      <c r="I112" s="68"/>
      <c r="J112" s="68"/>
      <c r="K112" s="68"/>
      <c r="L112" s="68"/>
      <c r="M112" s="69"/>
      <c r="N112" s="69"/>
      <c r="O112" s="69"/>
      <c r="P112" s="65"/>
      <c r="Q112" s="66"/>
      <c r="R112" s="67"/>
      <c r="S112" s="6"/>
    </row>
    <row r="113" spans="1:19" hidden="1" x14ac:dyDescent="0.25">
      <c r="A113" s="59"/>
      <c r="B113" s="334"/>
      <c r="C113" s="334"/>
      <c r="D113" s="60"/>
      <c r="E113" s="60"/>
      <c r="F113" s="60"/>
      <c r="G113" s="61"/>
      <c r="H113" s="62"/>
      <c r="I113" s="68"/>
      <c r="J113" s="68"/>
      <c r="K113" s="68"/>
      <c r="L113" s="68"/>
      <c r="M113" s="69"/>
      <c r="N113" s="69"/>
      <c r="O113" s="69"/>
      <c r="P113" s="65"/>
      <c r="Q113" s="66">
        <f>SUM(D113:P113)*1490000</f>
        <v>0</v>
      </c>
      <c r="R113" s="67"/>
      <c r="S113" s="6"/>
    </row>
    <row r="114" spans="1:19" hidden="1" x14ac:dyDescent="0.25">
      <c r="A114" s="70">
        <v>1</v>
      </c>
      <c r="B114" s="335"/>
      <c r="C114" s="335"/>
      <c r="D114" s="71"/>
      <c r="E114" s="71"/>
      <c r="F114" s="71"/>
      <c r="G114" s="72"/>
      <c r="H114" s="73"/>
      <c r="I114" s="74"/>
      <c r="J114" s="74"/>
      <c r="K114" s="74"/>
      <c r="L114" s="74"/>
      <c r="M114" s="75"/>
      <c r="N114" s="75"/>
      <c r="O114" s="75"/>
      <c r="P114" s="76"/>
      <c r="Q114" s="66"/>
      <c r="R114" s="78"/>
      <c r="S114" s="6"/>
    </row>
    <row r="115" spans="1:19" x14ac:dyDescent="0.25">
      <c r="A115" s="17"/>
      <c r="B115" s="17"/>
      <c r="C115" s="17"/>
      <c r="D115" s="17"/>
      <c r="E115" s="17"/>
      <c r="F115" s="17"/>
      <c r="G115" s="17"/>
      <c r="H115" s="336" t="s">
        <v>40</v>
      </c>
      <c r="I115" s="336"/>
      <c r="J115" s="336"/>
      <c r="K115" s="336"/>
      <c r="L115" s="336"/>
      <c r="M115" s="336"/>
      <c r="N115" s="336"/>
      <c r="O115" s="336"/>
      <c r="P115" s="336"/>
      <c r="Q115" s="336"/>
      <c r="R115" s="336"/>
      <c r="S115" s="133" t="e">
        <f>G20-#REF!</f>
        <v>#REF!</v>
      </c>
    </row>
    <row r="116" spans="1:19" ht="15.4" customHeight="1" x14ac:dyDescent="0.25">
      <c r="A116" s="305" t="s">
        <v>19</v>
      </c>
      <c r="B116" s="305"/>
      <c r="C116" s="305"/>
      <c r="D116" s="139"/>
      <c r="E116" s="305" t="s">
        <v>20</v>
      </c>
      <c r="F116" s="305"/>
      <c r="G116" s="2"/>
      <c r="H116" s="305" t="s">
        <v>21</v>
      </c>
      <c r="I116" s="305"/>
      <c r="J116" s="305"/>
      <c r="K116" s="305"/>
      <c r="L116" s="305"/>
      <c r="M116" s="305"/>
      <c r="N116" s="305"/>
      <c r="O116" s="305"/>
      <c r="P116" s="305"/>
      <c r="Q116" s="305"/>
      <c r="R116" s="305"/>
      <c r="S116" s="6"/>
    </row>
    <row r="117" spans="1:19" ht="15.4" customHeight="1" x14ac:dyDescent="0.25">
      <c r="A117" s="7"/>
      <c r="B117" s="3"/>
      <c r="C117" s="13"/>
      <c r="E117" s="3"/>
      <c r="F117" s="3"/>
      <c r="G117" s="3"/>
      <c r="I117" s="3"/>
      <c r="J117" s="3"/>
      <c r="K117" s="3"/>
      <c r="L117" s="3"/>
      <c r="M117" s="7"/>
      <c r="N117" s="7"/>
      <c r="O117" s="7"/>
      <c r="P117" s="3"/>
      <c r="Q117" s="3"/>
      <c r="R117" s="3"/>
      <c r="S117" s="6"/>
    </row>
    <row r="118" spans="1:19" ht="40.5" customHeight="1" x14ac:dyDescent="0.25">
      <c r="A118" s="7"/>
      <c r="B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6"/>
    </row>
    <row r="119" spans="1:19" ht="18" customHeight="1" x14ac:dyDescent="0.25">
      <c r="A119" s="329" t="s">
        <v>152</v>
      </c>
      <c r="B119" s="329"/>
      <c r="C119" s="329"/>
      <c r="E119" s="329" t="s">
        <v>153</v>
      </c>
      <c r="F119" s="329"/>
      <c r="G119" s="19"/>
      <c r="H119" s="329" t="s">
        <v>44</v>
      </c>
      <c r="I119" s="329"/>
      <c r="J119" s="329"/>
      <c r="K119" s="329"/>
      <c r="L119" s="329"/>
      <c r="M119" s="329"/>
      <c r="N119" s="329"/>
      <c r="O119" s="329"/>
      <c r="P119" s="329"/>
      <c r="Q119" s="329"/>
      <c r="R119" s="329"/>
      <c r="S119" s="6"/>
    </row>
    <row r="120" spans="1:19" ht="6.75" customHeight="1" x14ac:dyDescent="0.25">
      <c r="A120" s="5"/>
      <c r="B120" s="5"/>
      <c r="C120" s="5"/>
      <c r="D120" s="4"/>
      <c r="E120" s="5"/>
      <c r="F120" s="5"/>
      <c r="G120" s="5"/>
      <c r="I120" s="2"/>
      <c r="J120" s="2"/>
      <c r="K120" s="2"/>
      <c r="L120" s="2"/>
      <c r="M120" s="5"/>
      <c r="N120" s="5"/>
      <c r="O120" s="5"/>
      <c r="P120" s="5"/>
      <c r="Q120" s="5"/>
      <c r="R120" s="2"/>
      <c r="S120" s="6"/>
    </row>
    <row r="121" spans="1:19" ht="26.25" hidden="1" customHeight="1" x14ac:dyDescent="0.25">
      <c r="A121" s="337" t="s">
        <v>22</v>
      </c>
      <c r="B121" s="337"/>
      <c r="C121" s="337"/>
      <c r="D121" s="337"/>
      <c r="E121" s="337"/>
      <c r="F121" s="337"/>
      <c r="G121" s="337"/>
      <c r="H121" s="337"/>
      <c r="I121" s="337"/>
      <c r="J121" s="337"/>
      <c r="K121" s="337"/>
      <c r="L121" s="337"/>
      <c r="M121" s="337"/>
      <c r="N121" s="337"/>
      <c r="O121" s="337"/>
      <c r="P121" s="337"/>
      <c r="Q121" s="337"/>
      <c r="R121" s="337"/>
      <c r="S121" s="6"/>
    </row>
    <row r="122" spans="1:19" ht="15.4" hidden="1" customHeight="1" x14ac:dyDescent="0.25">
      <c r="A122" s="5"/>
      <c r="B122" s="5"/>
      <c r="C122" s="5"/>
      <c r="D122" s="5"/>
      <c r="E122" s="5"/>
      <c r="F122" s="5"/>
      <c r="G122" s="338" t="s">
        <v>24</v>
      </c>
      <c r="H122" s="338"/>
      <c r="I122" s="338"/>
      <c r="J122" s="338"/>
      <c r="K122" s="338"/>
      <c r="L122" s="338"/>
      <c r="M122" s="338"/>
      <c r="N122" s="338"/>
      <c r="O122" s="338"/>
      <c r="P122" s="338"/>
      <c r="Q122" s="338"/>
      <c r="R122" s="338"/>
      <c r="S122" s="6"/>
    </row>
    <row r="123" spans="1:19" ht="15.75" hidden="1" customHeight="1" x14ac:dyDescent="0.25">
      <c r="A123" s="7"/>
      <c r="B123" s="305" t="s">
        <v>23</v>
      </c>
      <c r="C123" s="305"/>
      <c r="D123" s="305"/>
      <c r="E123" s="7"/>
      <c r="F123" s="7"/>
      <c r="G123" s="305" t="s">
        <v>39</v>
      </c>
      <c r="H123" s="305"/>
      <c r="I123" s="305"/>
      <c r="J123" s="305"/>
      <c r="K123" s="305"/>
      <c r="L123" s="305"/>
      <c r="M123" s="305"/>
      <c r="N123" s="305"/>
      <c r="O123" s="305"/>
      <c r="P123" s="305"/>
      <c r="Q123" s="305"/>
      <c r="R123" s="305"/>
      <c r="S123" s="6"/>
    </row>
    <row r="124" spans="1:19" ht="18.75" hidden="1" customHeight="1" x14ac:dyDescent="0.25">
      <c r="A124" s="2"/>
      <c r="B124" s="305"/>
      <c r="C124" s="305"/>
      <c r="D124" s="305"/>
      <c r="E124" s="7"/>
      <c r="F124" s="7"/>
      <c r="G124" s="305"/>
      <c r="H124" s="305"/>
      <c r="I124" s="305"/>
      <c r="J124" s="305"/>
      <c r="K124" s="305"/>
      <c r="L124" s="305"/>
      <c r="M124" s="305"/>
      <c r="N124" s="305"/>
      <c r="O124" s="305"/>
      <c r="P124" s="305"/>
      <c r="Q124" s="305"/>
      <c r="R124" s="305"/>
      <c r="S124" s="6"/>
    </row>
    <row r="125" spans="1:19" ht="12.75" hidden="1" customHeight="1" x14ac:dyDescent="0.25">
      <c r="A125" s="7"/>
      <c r="B125" s="7"/>
      <c r="C125" s="7"/>
      <c r="D125" s="7"/>
      <c r="E125" s="7"/>
      <c r="F125" s="7"/>
      <c r="G125" s="305"/>
      <c r="H125" s="305"/>
      <c r="I125" s="305"/>
      <c r="J125" s="305"/>
      <c r="K125" s="305"/>
      <c r="L125" s="305"/>
      <c r="M125" s="305"/>
      <c r="N125" s="305"/>
      <c r="O125" s="305"/>
      <c r="P125" s="305"/>
      <c r="Q125" s="305"/>
      <c r="R125" s="305"/>
      <c r="S125" s="6"/>
    </row>
    <row r="126" spans="1:19" ht="15.4" customHeight="1" x14ac:dyDescent="0.25">
      <c r="A126" s="302"/>
      <c r="B126" s="302"/>
      <c r="C126" s="302"/>
      <c r="D126" s="302"/>
      <c r="E126" s="302"/>
      <c r="F126" s="302"/>
      <c r="G126" s="302"/>
      <c r="H126" s="302"/>
      <c r="I126" s="339"/>
      <c r="J126" s="339"/>
      <c r="K126" s="339"/>
      <c r="L126" s="339"/>
      <c r="M126" s="339"/>
      <c r="N126" s="339"/>
      <c r="O126" s="339"/>
      <c r="P126" s="339"/>
      <c r="Q126" s="339"/>
      <c r="R126" s="339"/>
      <c r="S126" s="6"/>
    </row>
  </sheetData>
  <mergeCells count="55">
    <mergeCell ref="A121:R121"/>
    <mergeCell ref="G122:R122"/>
    <mergeCell ref="B123:D124"/>
    <mergeCell ref="G123:R125"/>
    <mergeCell ref="A126:H126"/>
    <mergeCell ref="I126:R126"/>
    <mergeCell ref="A119:C119"/>
    <mergeCell ref="E119:F119"/>
    <mergeCell ref="H119:R119"/>
    <mergeCell ref="B108:C108"/>
    <mergeCell ref="B109:C109"/>
    <mergeCell ref="B110:C110"/>
    <mergeCell ref="B111:C111"/>
    <mergeCell ref="B112:C112"/>
    <mergeCell ref="B113:C113"/>
    <mergeCell ref="B114:C114"/>
    <mergeCell ref="H115:R115"/>
    <mergeCell ref="A116:C116"/>
    <mergeCell ref="E116:F116"/>
    <mergeCell ref="H116:R116"/>
    <mergeCell ref="R106:R107"/>
    <mergeCell ref="C17:D17"/>
    <mergeCell ref="B18:D18"/>
    <mergeCell ref="B19:D19"/>
    <mergeCell ref="B20:D20"/>
    <mergeCell ref="A104:R104"/>
    <mergeCell ref="A105:D105"/>
    <mergeCell ref="E105:R105"/>
    <mergeCell ref="A106:A107"/>
    <mergeCell ref="B106:C107"/>
    <mergeCell ref="D106:M106"/>
    <mergeCell ref="P106:P107"/>
    <mergeCell ref="Q106:Q107"/>
    <mergeCell ref="A13:R13"/>
    <mergeCell ref="A14:P14"/>
    <mergeCell ref="Q14:R14"/>
    <mergeCell ref="A15:A16"/>
    <mergeCell ref="B15:B16"/>
    <mergeCell ref="C15:D15"/>
    <mergeCell ref="E15:E16"/>
    <mergeCell ref="F15:Q15"/>
    <mergeCell ref="R15:R16"/>
    <mergeCell ref="A11:D11"/>
    <mergeCell ref="E11:R11"/>
    <mergeCell ref="A1:H1"/>
    <mergeCell ref="A2:Q2"/>
    <mergeCell ref="A3:Q3"/>
    <mergeCell ref="A4:R4"/>
    <mergeCell ref="C6:D6"/>
    <mergeCell ref="E6:G6"/>
    <mergeCell ref="A8:B8"/>
    <mergeCell ref="C8:R8"/>
    <mergeCell ref="A9:B9"/>
    <mergeCell ref="C9:R10"/>
    <mergeCell ref="A10:B10"/>
  </mergeCells>
  <printOptions horizontalCentered="1"/>
  <pageMargins left="0" right="0" top="0.19685039370078741" bottom="0" header="0.23622047244094491" footer="0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U57"/>
  <sheetViews>
    <sheetView showGridLines="0" topLeftCell="A26" workbookViewId="0">
      <selection activeCell="D26" sqref="D26"/>
    </sheetView>
  </sheetViews>
  <sheetFormatPr defaultRowHeight="15.75" x14ac:dyDescent="0.25"/>
  <cols>
    <col min="1" max="1" width="6.6640625" style="245" customWidth="1"/>
    <col min="2" max="2" width="32.5" style="245" customWidth="1"/>
    <col min="3" max="3" width="19.1640625" style="8" customWidth="1"/>
    <col min="4" max="4" width="36" style="245" customWidth="1"/>
    <col min="5" max="5" width="14.5" style="245" customWidth="1"/>
    <col min="6" max="17" width="12.1640625" style="245" customWidth="1"/>
    <col min="18" max="18" width="14.33203125" style="245" customWidth="1"/>
    <col min="19" max="19" width="13.5" style="245" customWidth="1"/>
    <col min="20" max="16384" width="9.33203125" style="245"/>
  </cols>
  <sheetData>
    <row r="1" spans="1:21" ht="15.4" customHeight="1" x14ac:dyDescent="0.25">
      <c r="A1" s="302"/>
      <c r="B1" s="302"/>
      <c r="C1" s="302"/>
      <c r="D1" s="302"/>
      <c r="E1" s="302"/>
      <c r="F1" s="302"/>
      <c r="G1" s="302"/>
      <c r="H1" s="302"/>
      <c r="I1" s="2"/>
      <c r="J1" s="2"/>
      <c r="K1" s="2"/>
      <c r="L1" s="2"/>
      <c r="M1" s="2"/>
      <c r="N1" s="2"/>
      <c r="O1" s="2"/>
      <c r="P1" s="2"/>
      <c r="Q1" s="2"/>
      <c r="R1" s="136" t="s">
        <v>0</v>
      </c>
      <c r="S1" s="6"/>
      <c r="U1" s="1"/>
    </row>
    <row r="2" spans="1:21" ht="18.75" x14ac:dyDescent="0.25">
      <c r="A2" s="303" t="s">
        <v>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137" t="s">
        <v>450</v>
      </c>
    </row>
    <row r="3" spans="1:21" ht="15.4" customHeight="1" x14ac:dyDescent="0.25">
      <c r="A3" s="304" t="s">
        <v>417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137" t="s">
        <v>38</v>
      </c>
    </row>
    <row r="4" spans="1:21" ht="6" customHeight="1" x14ac:dyDescent="0.25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6"/>
    </row>
    <row r="5" spans="1:21" ht="2.65" customHeight="1" x14ac:dyDescent="0.25">
      <c r="E5" s="22"/>
      <c r="F5" s="22"/>
      <c r="G5" s="22"/>
      <c r="S5" s="6"/>
    </row>
    <row r="6" spans="1:21" ht="18.75" customHeight="1" x14ac:dyDescent="0.25">
      <c r="A6" s="7"/>
      <c r="B6" s="7"/>
      <c r="C6" s="305" t="s">
        <v>2</v>
      </c>
      <c r="D6" s="305"/>
      <c r="E6" s="305" t="s">
        <v>3</v>
      </c>
      <c r="F6" s="305"/>
      <c r="G6" s="305"/>
      <c r="H6" s="2"/>
      <c r="I6" s="2"/>
      <c r="J6" s="2"/>
      <c r="K6" s="2"/>
      <c r="L6" s="2"/>
      <c r="M6" s="9"/>
      <c r="N6" s="9"/>
      <c r="O6" s="9"/>
      <c r="P6" s="7"/>
      <c r="Q6" s="7"/>
      <c r="R6" s="7"/>
    </row>
    <row r="7" spans="1:21" x14ac:dyDescent="0.25">
      <c r="E7" s="22"/>
      <c r="F7" s="22"/>
      <c r="G7" s="22"/>
    </row>
    <row r="8" spans="1:21" ht="15.4" customHeight="1" x14ac:dyDescent="0.25">
      <c r="A8" s="299" t="s">
        <v>28</v>
      </c>
      <c r="B8" s="299"/>
      <c r="C8" s="306" t="s">
        <v>43</v>
      </c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6"/>
    </row>
    <row r="9" spans="1:21" x14ac:dyDescent="0.25">
      <c r="A9" s="299" t="s">
        <v>29</v>
      </c>
      <c r="B9" s="299"/>
      <c r="C9" s="306">
        <v>1077976</v>
      </c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6"/>
    </row>
    <row r="10" spans="1:21" hidden="1" x14ac:dyDescent="0.25">
      <c r="A10" s="302"/>
      <c r="B10" s="302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6"/>
    </row>
    <row r="11" spans="1:21" x14ac:dyDescent="0.25">
      <c r="A11" s="299" t="s">
        <v>416</v>
      </c>
      <c r="B11" s="299"/>
      <c r="C11" s="299"/>
      <c r="D11" s="299"/>
      <c r="E11" s="300" t="s">
        <v>415</v>
      </c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6"/>
    </row>
    <row r="12" spans="1:21" ht="16.149999999999999" customHeight="1" x14ac:dyDescent="0.25">
      <c r="A12" s="20" t="s">
        <v>42</v>
      </c>
      <c r="B12" s="2"/>
      <c r="C12" s="21" t="s">
        <v>494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6"/>
    </row>
    <row r="13" spans="1:21" ht="1.7" customHeight="1" x14ac:dyDescent="0.25">
      <c r="A13" s="302"/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6"/>
    </row>
    <row r="14" spans="1:21" ht="16.149999999999999" customHeight="1" x14ac:dyDescent="0.25">
      <c r="A14" s="302"/>
      <c r="B14" s="302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7" t="s">
        <v>4</v>
      </c>
      <c r="R14" s="307"/>
      <c r="S14" s="6"/>
    </row>
    <row r="15" spans="1:21" ht="18.75" customHeight="1" x14ac:dyDescent="0.25">
      <c r="A15" s="308" t="s">
        <v>27</v>
      </c>
      <c r="B15" s="308" t="s">
        <v>5</v>
      </c>
      <c r="C15" s="308" t="s">
        <v>6</v>
      </c>
      <c r="D15" s="308"/>
      <c r="E15" s="308" t="s">
        <v>7</v>
      </c>
      <c r="F15" s="308" t="s">
        <v>12</v>
      </c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 t="s">
        <v>9</v>
      </c>
      <c r="S15" s="6"/>
    </row>
    <row r="16" spans="1:21" ht="92.25" customHeight="1" x14ac:dyDescent="0.25">
      <c r="A16" s="308"/>
      <c r="B16" s="308"/>
      <c r="C16" s="247" t="s">
        <v>17</v>
      </c>
      <c r="D16" s="247" t="s">
        <v>18</v>
      </c>
      <c r="E16" s="308"/>
      <c r="F16" s="18" t="s">
        <v>459</v>
      </c>
      <c r="G16" s="18" t="s">
        <v>460</v>
      </c>
      <c r="H16" s="18" t="s">
        <v>461</v>
      </c>
      <c r="I16" s="18" t="s">
        <v>462</v>
      </c>
      <c r="J16" s="18" t="s">
        <v>463</v>
      </c>
      <c r="K16" s="18" t="s">
        <v>464</v>
      </c>
      <c r="L16" s="18" t="s">
        <v>465</v>
      </c>
      <c r="M16" s="18" t="s">
        <v>466</v>
      </c>
      <c r="N16" s="18" t="s">
        <v>467</v>
      </c>
      <c r="O16" s="18" t="s">
        <v>468</v>
      </c>
      <c r="P16" s="18" t="s">
        <v>469</v>
      </c>
      <c r="Q16" s="18" t="s">
        <v>470</v>
      </c>
      <c r="R16" s="308"/>
      <c r="S16" s="6"/>
    </row>
    <row r="17" spans="1:19" s="16" customFormat="1" ht="11.25" x14ac:dyDescent="0.2">
      <c r="A17" s="248">
        <v>1</v>
      </c>
      <c r="B17" s="248">
        <v>2</v>
      </c>
      <c r="C17" s="311">
        <v>3</v>
      </c>
      <c r="D17" s="312"/>
      <c r="E17" s="14">
        <v>4</v>
      </c>
      <c r="F17" s="14">
        <v>5</v>
      </c>
      <c r="G17" s="14">
        <v>6</v>
      </c>
      <c r="H17" s="14">
        <v>7</v>
      </c>
      <c r="I17" s="14">
        <v>8</v>
      </c>
      <c r="J17" s="14">
        <v>9</v>
      </c>
      <c r="K17" s="14">
        <v>10</v>
      </c>
      <c r="L17" s="14">
        <v>11</v>
      </c>
      <c r="M17" s="14">
        <v>12</v>
      </c>
      <c r="N17" s="14">
        <v>13</v>
      </c>
      <c r="O17" s="14">
        <v>14</v>
      </c>
      <c r="P17" s="14">
        <v>15</v>
      </c>
      <c r="Q17" s="14">
        <v>16</v>
      </c>
      <c r="R17" s="14">
        <v>17</v>
      </c>
      <c r="S17" s="15"/>
    </row>
    <row r="18" spans="1:19" ht="19.5" customHeight="1" x14ac:dyDescent="0.25">
      <c r="A18" s="32"/>
      <c r="B18" s="313" t="s">
        <v>7</v>
      </c>
      <c r="C18" s="313"/>
      <c r="D18" s="313"/>
      <c r="E18" s="33">
        <f>SUM(E20:E34)</f>
        <v>270222034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4"/>
      <c r="S18" s="6"/>
    </row>
    <row r="19" spans="1:19" ht="19.5" customHeight="1" x14ac:dyDescent="0.25">
      <c r="A19" s="168" t="s">
        <v>25</v>
      </c>
      <c r="B19" s="341" t="s">
        <v>26</v>
      </c>
      <c r="C19" s="315"/>
      <c r="D19" s="316"/>
      <c r="E19" s="36">
        <f>SUM(E20:E33)</f>
        <v>270222034</v>
      </c>
      <c r="F19" s="36">
        <f>SUM(F20:F33)</f>
        <v>24713549</v>
      </c>
      <c r="G19" s="36">
        <f t="shared" ref="G19:Q19" si="0">SUM(G20:G33)</f>
        <v>21924324</v>
      </c>
      <c r="H19" s="36">
        <f t="shared" si="0"/>
        <v>24058425</v>
      </c>
      <c r="I19" s="36">
        <f t="shared" si="0"/>
        <v>26475181</v>
      </c>
      <c r="J19" s="36">
        <f t="shared" si="0"/>
        <v>23497988</v>
      </c>
      <c r="K19" s="36">
        <f t="shared" si="0"/>
        <v>25407255</v>
      </c>
      <c r="L19" s="36">
        <f t="shared" si="0"/>
        <v>22596763</v>
      </c>
      <c r="M19" s="36">
        <f t="shared" si="0"/>
        <v>22173869</v>
      </c>
      <c r="N19" s="36">
        <f t="shared" si="0"/>
        <v>21836410</v>
      </c>
      <c r="O19" s="36">
        <f t="shared" si="0"/>
        <v>22291493</v>
      </c>
      <c r="P19" s="36">
        <f t="shared" si="0"/>
        <v>17292994</v>
      </c>
      <c r="Q19" s="36">
        <f t="shared" si="0"/>
        <v>17953783</v>
      </c>
      <c r="R19" s="37"/>
      <c r="S19" s="10"/>
    </row>
    <row r="20" spans="1:19" ht="19.5" customHeight="1" x14ac:dyDescent="0.25">
      <c r="A20" s="263">
        <v>1</v>
      </c>
      <c r="B20" s="264" t="s">
        <v>478</v>
      </c>
      <c r="C20" s="249"/>
      <c r="D20" s="250"/>
      <c r="E20" s="36">
        <f>SUM(F20:Q20)</f>
        <v>27314400</v>
      </c>
      <c r="F20" s="265">
        <v>5058222</v>
      </c>
      <c r="G20" s="41">
        <v>4046578</v>
      </c>
      <c r="H20" s="41">
        <v>4046578</v>
      </c>
      <c r="I20" s="41">
        <v>5058222</v>
      </c>
      <c r="J20" s="41">
        <v>5058222</v>
      </c>
      <c r="K20" s="41">
        <v>4046578</v>
      </c>
      <c r="L20" s="41"/>
      <c r="M20" s="41"/>
      <c r="N20" s="41"/>
      <c r="O20" s="41"/>
      <c r="P20" s="36"/>
      <c r="Q20" s="36"/>
      <c r="R20" s="37"/>
      <c r="S20" s="10"/>
    </row>
    <row r="21" spans="1:19" ht="24.75" customHeight="1" x14ac:dyDescent="0.25">
      <c r="A21" s="109">
        <v>2</v>
      </c>
      <c r="B21" s="262" t="s">
        <v>360</v>
      </c>
      <c r="C21" s="98" t="s">
        <v>373</v>
      </c>
      <c r="D21" s="40" t="s">
        <v>146</v>
      </c>
      <c r="E21" s="36">
        <f t="shared" ref="E21:E33" si="1">SUM(F21:Q21)</f>
        <v>19260565</v>
      </c>
      <c r="F21" s="130">
        <v>1674832</v>
      </c>
      <c r="G21" s="41">
        <v>2093539</v>
      </c>
      <c r="H21" s="41">
        <v>1674832</v>
      </c>
      <c r="I21" s="41">
        <v>1674832</v>
      </c>
      <c r="J21" s="41">
        <v>2093539</v>
      </c>
      <c r="K21" s="41">
        <v>1674832</v>
      </c>
      <c r="L21" s="265">
        <v>1674832</v>
      </c>
      <c r="M21" s="265">
        <v>1674832</v>
      </c>
      <c r="N21" s="265">
        <v>2093539</v>
      </c>
      <c r="O21" s="265">
        <v>1674832</v>
      </c>
      <c r="P21" s="265">
        <v>1256124</v>
      </c>
      <c r="Q21" s="265">
        <v>0</v>
      </c>
      <c r="R21" s="79"/>
      <c r="S21" s="10"/>
    </row>
    <row r="22" spans="1:19" ht="24.75" customHeight="1" x14ac:dyDescent="0.25">
      <c r="A22" s="263">
        <v>3</v>
      </c>
      <c r="B22" s="93" t="s">
        <v>361</v>
      </c>
      <c r="C22" s="98" t="s">
        <v>374</v>
      </c>
      <c r="D22" s="40" t="s">
        <v>146</v>
      </c>
      <c r="E22" s="36">
        <f t="shared" si="1"/>
        <v>20185650</v>
      </c>
      <c r="F22" s="130">
        <v>2231841</v>
      </c>
      <c r="G22" s="41">
        <v>1673881</v>
      </c>
      <c r="H22" s="41">
        <v>1673881</v>
      </c>
      <c r="I22" s="41">
        <v>2231841</v>
      </c>
      <c r="J22" s="41">
        <v>1673881</v>
      </c>
      <c r="K22" s="41">
        <v>1689525</v>
      </c>
      <c r="L22" s="265">
        <v>1689525</v>
      </c>
      <c r="M22" s="265">
        <v>1689525</v>
      </c>
      <c r="N22" s="265">
        <v>1689525</v>
      </c>
      <c r="O22" s="265">
        <v>1689525</v>
      </c>
      <c r="P22" s="265">
        <v>0</v>
      </c>
      <c r="Q22" s="265">
        <v>2252700</v>
      </c>
      <c r="R22" s="79"/>
      <c r="S22" s="10"/>
    </row>
    <row r="23" spans="1:19" ht="24.75" customHeight="1" x14ac:dyDescent="0.25">
      <c r="A23" s="109">
        <v>4</v>
      </c>
      <c r="B23" s="93" t="s">
        <v>362</v>
      </c>
      <c r="C23" s="98" t="s">
        <v>375</v>
      </c>
      <c r="D23" s="40" t="s">
        <v>146</v>
      </c>
      <c r="E23" s="36">
        <f t="shared" si="1"/>
        <v>17819488</v>
      </c>
      <c r="F23" s="130">
        <v>1366580</v>
      </c>
      <c r="G23" s="41">
        <v>1024935</v>
      </c>
      <c r="H23" s="41">
        <v>1836663</v>
      </c>
      <c r="I23" s="41">
        <v>1469331</v>
      </c>
      <c r="J23" s="41">
        <v>1469331</v>
      </c>
      <c r="K23" s="41">
        <v>1469331</v>
      </c>
      <c r="L23" s="265">
        <v>1836663</v>
      </c>
      <c r="M23" s="265">
        <v>1469331</v>
      </c>
      <c r="N23" s="265">
        <v>1101998</v>
      </c>
      <c r="O23" s="265">
        <v>1836663</v>
      </c>
      <c r="P23" s="265">
        <v>1469331</v>
      </c>
      <c r="Q23" s="265">
        <v>1469331</v>
      </c>
      <c r="R23" s="79"/>
      <c r="S23" s="10"/>
    </row>
    <row r="24" spans="1:19" ht="32.25" customHeight="1" x14ac:dyDescent="0.25">
      <c r="A24" s="263">
        <v>5</v>
      </c>
      <c r="B24" s="93" t="s">
        <v>363</v>
      </c>
      <c r="C24" s="98" t="s">
        <v>376</v>
      </c>
      <c r="D24" s="40" t="s">
        <v>146</v>
      </c>
      <c r="E24" s="36">
        <f t="shared" si="1"/>
        <v>35013939</v>
      </c>
      <c r="F24" s="130">
        <v>2478853</v>
      </c>
      <c r="G24" s="41">
        <v>1983083</v>
      </c>
      <c r="H24" s="41">
        <v>1983083</v>
      </c>
      <c r="I24" s="41">
        <v>2478853</v>
      </c>
      <c r="J24" s="41">
        <v>1983083</v>
      </c>
      <c r="K24" s="41">
        <v>2478853</v>
      </c>
      <c r="L24" s="265">
        <v>4005209</v>
      </c>
      <c r="M24" s="265">
        <v>3204168</v>
      </c>
      <c r="N24" s="265">
        <v>4005209</v>
      </c>
      <c r="O24" s="265">
        <v>3204168</v>
      </c>
      <c r="P24" s="265">
        <v>4005209</v>
      </c>
      <c r="Q24" s="265">
        <v>3204168</v>
      </c>
      <c r="R24" s="79"/>
      <c r="S24" s="10"/>
    </row>
    <row r="25" spans="1:19" s="12" customFormat="1" ht="24.75" customHeight="1" x14ac:dyDescent="0.25">
      <c r="A25" s="109">
        <v>6</v>
      </c>
      <c r="B25" s="93" t="s">
        <v>364</v>
      </c>
      <c r="C25" s="98" t="s">
        <v>377</v>
      </c>
      <c r="D25" s="40" t="s">
        <v>146</v>
      </c>
      <c r="E25" s="36">
        <f t="shared" si="1"/>
        <v>15217335</v>
      </c>
      <c r="F25" s="130">
        <v>1179061</v>
      </c>
      <c r="G25" s="44">
        <v>1572081</v>
      </c>
      <c r="H25" s="44">
        <v>1179061</v>
      </c>
      <c r="I25" s="44">
        <v>1572081</v>
      </c>
      <c r="J25" s="44">
        <v>0</v>
      </c>
      <c r="K25" s="44">
        <v>1572081</v>
      </c>
      <c r="L25" s="269">
        <v>1572081</v>
      </c>
      <c r="M25" s="269">
        <v>1965101</v>
      </c>
      <c r="N25" s="269">
        <v>1256124</v>
      </c>
      <c r="O25" s="269">
        <v>1674832</v>
      </c>
      <c r="P25" s="269">
        <v>1674832</v>
      </c>
      <c r="Q25" s="269">
        <v>0</v>
      </c>
      <c r="R25" s="80"/>
      <c r="S25" s="11"/>
    </row>
    <row r="26" spans="1:19" ht="24.75" customHeight="1" x14ac:dyDescent="0.25">
      <c r="A26" s="263">
        <v>7</v>
      </c>
      <c r="B26" s="93" t="s">
        <v>365</v>
      </c>
      <c r="C26" s="98" t="s">
        <v>378</v>
      </c>
      <c r="D26" s="40" t="s">
        <v>146</v>
      </c>
      <c r="E26" s="36">
        <f t="shared" si="1"/>
        <v>27360913</v>
      </c>
      <c r="F26" s="130">
        <v>2231841</v>
      </c>
      <c r="G26" s="41">
        <v>2789802</v>
      </c>
      <c r="H26" s="41">
        <v>2231841</v>
      </c>
      <c r="I26" s="41">
        <v>1673881</v>
      </c>
      <c r="J26" s="41">
        <v>2231841</v>
      </c>
      <c r="K26" s="41">
        <v>2231841</v>
      </c>
      <c r="L26" s="265">
        <v>2231841</v>
      </c>
      <c r="M26" s="265">
        <v>2789802</v>
      </c>
      <c r="N26" s="265">
        <v>2231841</v>
      </c>
      <c r="O26" s="265">
        <v>2231841</v>
      </c>
      <c r="P26" s="265">
        <v>2231841</v>
      </c>
      <c r="Q26" s="265">
        <v>2252700</v>
      </c>
      <c r="R26" s="79"/>
      <c r="S26" s="10"/>
    </row>
    <row r="27" spans="1:19" ht="24.75" customHeight="1" x14ac:dyDescent="0.25">
      <c r="A27" s="109">
        <v>8</v>
      </c>
      <c r="B27" s="93" t="s">
        <v>366</v>
      </c>
      <c r="C27" s="98" t="s">
        <v>379</v>
      </c>
      <c r="D27" s="40" t="s">
        <v>146</v>
      </c>
      <c r="E27" s="36">
        <f t="shared" si="1"/>
        <v>19846237</v>
      </c>
      <c r="F27" s="130">
        <v>1880332</v>
      </c>
      <c r="G27" s="41">
        <v>1410249</v>
      </c>
      <c r="H27" s="41">
        <v>1880332</v>
      </c>
      <c r="I27" s="41">
        <v>1880332</v>
      </c>
      <c r="J27" s="41">
        <v>1410249</v>
      </c>
      <c r="K27" s="41">
        <v>1880332</v>
      </c>
      <c r="L27" s="265">
        <v>2350415</v>
      </c>
      <c r="M27" s="265">
        <v>1410249</v>
      </c>
      <c r="N27" s="265">
        <v>1880332</v>
      </c>
      <c r="O27" s="265">
        <v>1880332</v>
      </c>
      <c r="P27" s="265">
        <v>0</v>
      </c>
      <c r="Q27" s="265">
        <v>1983083</v>
      </c>
      <c r="R27" s="79"/>
      <c r="S27" s="10"/>
    </row>
    <row r="28" spans="1:19" ht="24.75" customHeight="1" x14ac:dyDescent="0.25">
      <c r="A28" s="263">
        <v>9</v>
      </c>
      <c r="B28" s="93" t="s">
        <v>367</v>
      </c>
      <c r="C28" s="98" t="s">
        <v>380</v>
      </c>
      <c r="D28" s="40" t="s">
        <v>146</v>
      </c>
      <c r="E28" s="36">
        <f t="shared" si="1"/>
        <v>19062769</v>
      </c>
      <c r="F28" s="130">
        <v>1487312</v>
      </c>
      <c r="G28" s="41">
        <v>1487312</v>
      </c>
      <c r="H28" s="41">
        <v>1487312</v>
      </c>
      <c r="I28" s="41">
        <v>1564375</v>
      </c>
      <c r="J28" s="41">
        <v>1564375</v>
      </c>
      <c r="K28" s="41">
        <v>1564375</v>
      </c>
      <c r="L28" s="265">
        <v>1564375</v>
      </c>
      <c r="M28" s="265">
        <v>1564375</v>
      </c>
      <c r="N28" s="265">
        <v>1564375</v>
      </c>
      <c r="O28" s="265">
        <v>2085833</v>
      </c>
      <c r="P28" s="265">
        <v>1564375</v>
      </c>
      <c r="Q28" s="265">
        <v>1564375</v>
      </c>
      <c r="R28" s="79"/>
      <c r="S28" s="10"/>
    </row>
    <row r="29" spans="1:19" ht="24.75" customHeight="1" x14ac:dyDescent="0.25">
      <c r="A29" s="109">
        <v>10</v>
      </c>
      <c r="B29" s="93" t="s">
        <v>368</v>
      </c>
      <c r="C29" s="98" t="s">
        <v>381</v>
      </c>
      <c r="D29" s="40" t="s">
        <v>146</v>
      </c>
      <c r="E29" s="36">
        <f t="shared" si="1"/>
        <v>19997795</v>
      </c>
      <c r="F29" s="130">
        <v>1333186</v>
      </c>
      <c r="G29" s="41">
        <v>0</v>
      </c>
      <c r="H29" s="41">
        <v>1777582</v>
      </c>
      <c r="I29" s="41">
        <v>1777582</v>
      </c>
      <c r="J29" s="41">
        <v>1777582</v>
      </c>
      <c r="K29" s="41">
        <v>2221977</v>
      </c>
      <c r="L29" s="265">
        <v>1777582</v>
      </c>
      <c r="M29" s="265">
        <v>2221977</v>
      </c>
      <c r="N29" s="265">
        <v>1777582</v>
      </c>
      <c r="O29" s="265">
        <v>1777582</v>
      </c>
      <c r="P29" s="265">
        <v>2221977</v>
      </c>
      <c r="Q29" s="265">
        <v>1333186</v>
      </c>
      <c r="R29" s="79"/>
      <c r="S29" s="10"/>
    </row>
    <row r="30" spans="1:19" ht="32.25" customHeight="1" x14ac:dyDescent="0.25">
      <c r="A30" s="263">
        <v>11</v>
      </c>
      <c r="B30" s="93" t="s">
        <v>369</v>
      </c>
      <c r="C30" s="98" t="s">
        <v>382</v>
      </c>
      <c r="D30" s="40" t="s">
        <v>146</v>
      </c>
      <c r="E30" s="36">
        <f t="shared" si="1"/>
        <v>1541256</v>
      </c>
      <c r="F30" s="130">
        <v>0</v>
      </c>
      <c r="G30" s="41">
        <v>0</v>
      </c>
      <c r="H30" s="41"/>
      <c r="I30" s="41">
        <v>1541256</v>
      </c>
      <c r="J30" s="41">
        <v>0</v>
      </c>
      <c r="K30" s="41"/>
      <c r="L30" s="265">
        <v>0</v>
      </c>
      <c r="M30" s="265"/>
      <c r="N30" s="265">
        <v>0</v>
      </c>
      <c r="O30" s="265"/>
      <c r="P30" s="265">
        <v>0</v>
      </c>
      <c r="Q30" s="265"/>
      <c r="R30" s="79"/>
      <c r="S30" s="10"/>
    </row>
    <row r="31" spans="1:19" ht="24.75" customHeight="1" x14ac:dyDescent="0.25">
      <c r="A31" s="109">
        <v>12</v>
      </c>
      <c r="B31" s="93" t="s">
        <v>370</v>
      </c>
      <c r="C31" s="98" t="s">
        <v>383</v>
      </c>
      <c r="D31" s="40" t="s">
        <v>146</v>
      </c>
      <c r="E31" s="36">
        <f t="shared" si="1"/>
        <v>18448830</v>
      </c>
      <c r="F31" s="130">
        <v>1366580</v>
      </c>
      <c r="G31" s="41">
        <v>1366580</v>
      </c>
      <c r="H31" s="41">
        <v>1708225</v>
      </c>
      <c r="I31" s="41">
        <v>1024935</v>
      </c>
      <c r="J31" s="41">
        <v>1708225</v>
      </c>
      <c r="K31" s="41">
        <v>1708225</v>
      </c>
      <c r="L31" s="265">
        <v>1708225</v>
      </c>
      <c r="M31" s="265">
        <v>1708225</v>
      </c>
      <c r="N31" s="265">
        <v>1708225</v>
      </c>
      <c r="O31" s="265">
        <v>1366580</v>
      </c>
      <c r="P31" s="265">
        <v>1708225</v>
      </c>
      <c r="Q31" s="265">
        <v>1366580</v>
      </c>
      <c r="R31" s="79"/>
      <c r="S31" s="10"/>
    </row>
    <row r="32" spans="1:19" ht="24.75" customHeight="1" x14ac:dyDescent="0.25">
      <c r="A32" s="263">
        <v>13</v>
      </c>
      <c r="B32" s="129" t="s">
        <v>371</v>
      </c>
      <c r="C32" s="98" t="s">
        <v>384</v>
      </c>
      <c r="D32" s="40" t="s">
        <v>146</v>
      </c>
      <c r="E32" s="36">
        <f t="shared" si="1"/>
        <v>15032380</v>
      </c>
      <c r="F32" s="130">
        <v>1366580</v>
      </c>
      <c r="G32" s="41">
        <v>1024935</v>
      </c>
      <c r="H32" s="41">
        <v>1708225</v>
      </c>
      <c r="I32" s="41">
        <v>1366580</v>
      </c>
      <c r="J32" s="41">
        <v>1366580</v>
      </c>
      <c r="K32" s="41">
        <v>1708225</v>
      </c>
      <c r="L32" s="265">
        <v>1024935</v>
      </c>
      <c r="M32" s="265">
        <v>1024935</v>
      </c>
      <c r="N32" s="265">
        <v>1366580</v>
      </c>
      <c r="O32" s="265">
        <v>1708225</v>
      </c>
      <c r="P32" s="265">
        <v>0</v>
      </c>
      <c r="Q32" s="265">
        <v>1366580</v>
      </c>
      <c r="R32" s="79"/>
      <c r="S32" s="10"/>
    </row>
    <row r="33" spans="1:20" ht="21.75" customHeight="1" x14ac:dyDescent="0.25">
      <c r="A33" s="109">
        <v>14</v>
      </c>
      <c r="B33" s="222" t="s">
        <v>372</v>
      </c>
      <c r="C33" s="223" t="s">
        <v>385</v>
      </c>
      <c r="D33" s="224" t="s">
        <v>146</v>
      </c>
      <c r="E33" s="36">
        <f t="shared" si="1"/>
        <v>14120477</v>
      </c>
      <c r="F33" s="169">
        <v>1058329</v>
      </c>
      <c r="G33" s="225">
        <v>1451349</v>
      </c>
      <c r="H33" s="225">
        <v>870810</v>
      </c>
      <c r="I33" s="225">
        <v>1161080</v>
      </c>
      <c r="J33" s="225">
        <v>1161080</v>
      </c>
      <c r="K33" s="225">
        <v>1161080</v>
      </c>
      <c r="L33" s="272">
        <v>1161080</v>
      </c>
      <c r="M33" s="272">
        <v>1451349</v>
      </c>
      <c r="N33" s="272">
        <v>1161080</v>
      </c>
      <c r="O33" s="272">
        <v>1161080</v>
      </c>
      <c r="P33" s="272">
        <v>1161080</v>
      </c>
      <c r="Q33" s="272">
        <v>1161080</v>
      </c>
      <c r="R33" s="273"/>
      <c r="S33" s="10"/>
    </row>
    <row r="34" spans="1:20" ht="18.75" customHeight="1" x14ac:dyDescent="0.25">
      <c r="A34" s="226" t="s">
        <v>387</v>
      </c>
      <c r="B34" s="342" t="s">
        <v>388</v>
      </c>
      <c r="C34" s="342"/>
      <c r="D34" s="342"/>
      <c r="E34" s="227">
        <v>0</v>
      </c>
      <c r="F34" s="227">
        <v>0</v>
      </c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8"/>
      <c r="S34" s="221" t="e">
        <f>E19-#REF!</f>
        <v>#REF!</v>
      </c>
    </row>
    <row r="35" spans="1:20" s="252" customFormat="1" x14ac:dyDescent="0.25">
      <c r="A35" s="343" t="s">
        <v>495</v>
      </c>
      <c r="B35" s="343"/>
      <c r="C35" s="343"/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3"/>
      <c r="P35" s="343"/>
      <c r="Q35" s="343"/>
      <c r="R35" s="343"/>
      <c r="S35" s="177"/>
    </row>
    <row r="36" spans="1:20" s="252" customFormat="1" ht="23.25" customHeight="1" x14ac:dyDescent="0.25">
      <c r="A36" s="344" t="s">
        <v>496</v>
      </c>
      <c r="B36" s="344"/>
      <c r="C36" s="344"/>
      <c r="D36" s="344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179"/>
    </row>
    <row r="37" spans="1:20" s="252" customFormat="1" ht="15.4" hidden="1" customHeight="1" x14ac:dyDescent="0.25">
      <c r="A37" s="340" t="s">
        <v>27</v>
      </c>
      <c r="B37" s="346" t="s">
        <v>148</v>
      </c>
      <c r="C37" s="346"/>
      <c r="D37" s="340" t="s">
        <v>30</v>
      </c>
      <c r="E37" s="340"/>
      <c r="F37" s="340"/>
      <c r="G37" s="340"/>
      <c r="H37" s="340"/>
      <c r="I37" s="340"/>
      <c r="J37" s="340"/>
      <c r="K37" s="340"/>
      <c r="L37" s="340"/>
      <c r="M37" s="340"/>
      <c r="N37" s="251"/>
      <c r="O37" s="251"/>
      <c r="P37" s="340" t="s">
        <v>41</v>
      </c>
      <c r="Q37" s="347" t="s">
        <v>31</v>
      </c>
      <c r="R37" s="340" t="s">
        <v>9</v>
      </c>
      <c r="S37" s="179"/>
    </row>
    <row r="38" spans="1:20" s="252" customFormat="1" ht="53.25" hidden="1" customHeight="1" x14ac:dyDescent="0.25">
      <c r="A38" s="340"/>
      <c r="B38" s="346"/>
      <c r="C38" s="346"/>
      <c r="D38" s="180" t="s">
        <v>32</v>
      </c>
      <c r="E38" s="181" t="s">
        <v>33</v>
      </c>
      <c r="F38" s="181" t="s">
        <v>34</v>
      </c>
      <c r="G38" s="181" t="s">
        <v>35</v>
      </c>
      <c r="H38" s="181" t="s">
        <v>150</v>
      </c>
      <c r="I38" s="181" t="s">
        <v>323</v>
      </c>
      <c r="J38" s="181"/>
      <c r="K38" s="181"/>
      <c r="L38" s="181"/>
      <c r="M38" s="181" t="s">
        <v>149</v>
      </c>
      <c r="N38" s="181"/>
      <c r="O38" s="181"/>
      <c r="P38" s="340"/>
      <c r="Q38" s="347"/>
      <c r="R38" s="340"/>
      <c r="S38" s="179"/>
    </row>
    <row r="39" spans="1:20" s="220" customFormat="1" hidden="1" x14ac:dyDescent="0.25">
      <c r="A39" s="182" t="s">
        <v>37</v>
      </c>
      <c r="B39" s="349" t="s">
        <v>424</v>
      </c>
      <c r="C39" s="349"/>
      <c r="D39" s="183">
        <f t="shared" ref="D39:Q39" si="2">SUM(D40:D45)</f>
        <v>0</v>
      </c>
      <c r="E39" s="183">
        <f t="shared" si="2"/>
        <v>0</v>
      </c>
      <c r="F39" s="183">
        <f t="shared" si="2"/>
        <v>-0.3</v>
      </c>
      <c r="G39" s="184">
        <f t="shared" si="2"/>
        <v>-1.2</v>
      </c>
      <c r="H39" s="185">
        <f t="shared" si="2"/>
        <v>0</v>
      </c>
      <c r="I39" s="183">
        <f t="shared" si="2"/>
        <v>0</v>
      </c>
      <c r="J39" s="183"/>
      <c r="K39" s="183"/>
      <c r="L39" s="183"/>
      <c r="M39" s="186">
        <f t="shared" si="2"/>
        <v>-0.2</v>
      </c>
      <c r="N39" s="186"/>
      <c r="O39" s="186"/>
      <c r="P39" s="187">
        <f t="shared" si="2"/>
        <v>0</v>
      </c>
      <c r="Q39" s="176">
        <f t="shared" si="2"/>
        <v>-2533000</v>
      </c>
      <c r="R39" s="188"/>
      <c r="S39" s="218"/>
      <c r="T39" s="219"/>
    </row>
    <row r="40" spans="1:20" s="252" customFormat="1" hidden="1" x14ac:dyDescent="0.25">
      <c r="A40" s="189"/>
      <c r="B40" s="350"/>
      <c r="C40" s="350"/>
      <c r="D40" s="190"/>
      <c r="E40" s="190"/>
      <c r="F40" s="190"/>
      <c r="G40" s="191"/>
      <c r="H40" s="192"/>
      <c r="I40" s="193"/>
      <c r="J40" s="193"/>
      <c r="K40" s="193"/>
      <c r="L40" s="193"/>
      <c r="M40" s="194"/>
      <c r="N40" s="194"/>
      <c r="O40" s="194"/>
      <c r="P40" s="187"/>
      <c r="Q40" s="176"/>
      <c r="R40" s="195"/>
      <c r="S40" s="179"/>
    </row>
    <row r="41" spans="1:20" s="252" customFormat="1" hidden="1" x14ac:dyDescent="0.25">
      <c r="A41" s="189"/>
      <c r="B41" s="350"/>
      <c r="C41" s="350"/>
      <c r="D41" s="190"/>
      <c r="E41" s="190"/>
      <c r="F41" s="190"/>
      <c r="G41" s="191"/>
      <c r="H41" s="192"/>
      <c r="I41" s="196"/>
      <c r="J41" s="196"/>
      <c r="K41" s="196"/>
      <c r="L41" s="196"/>
      <c r="M41" s="194"/>
      <c r="N41" s="194"/>
      <c r="O41" s="194"/>
      <c r="P41" s="187"/>
      <c r="Q41" s="176"/>
      <c r="R41" s="195"/>
      <c r="S41" s="179"/>
    </row>
    <row r="42" spans="1:20" s="252" customFormat="1" hidden="1" x14ac:dyDescent="0.25">
      <c r="A42" s="189"/>
      <c r="B42" s="350"/>
      <c r="C42" s="350"/>
      <c r="D42" s="190"/>
      <c r="E42" s="190"/>
      <c r="F42" s="190"/>
      <c r="G42" s="191"/>
      <c r="H42" s="193"/>
      <c r="I42" s="196"/>
      <c r="J42" s="196"/>
      <c r="K42" s="196"/>
      <c r="L42" s="196"/>
      <c r="M42" s="194"/>
      <c r="N42" s="194"/>
      <c r="O42" s="194"/>
      <c r="P42" s="187"/>
      <c r="Q42" s="176"/>
      <c r="R42" s="195"/>
      <c r="S42" s="179"/>
    </row>
    <row r="43" spans="1:20" s="252" customFormat="1" ht="15" hidden="1" customHeight="1" x14ac:dyDescent="0.25">
      <c r="A43" s="189"/>
      <c r="B43" s="350"/>
      <c r="C43" s="350"/>
      <c r="D43" s="190"/>
      <c r="E43" s="190"/>
      <c r="F43" s="190"/>
      <c r="G43" s="191"/>
      <c r="H43" s="192"/>
      <c r="I43" s="196"/>
      <c r="J43" s="196"/>
      <c r="K43" s="196"/>
      <c r="L43" s="196"/>
      <c r="M43" s="194"/>
      <c r="N43" s="194"/>
      <c r="O43" s="194"/>
      <c r="P43" s="187"/>
      <c r="Q43" s="176"/>
      <c r="R43" s="195"/>
      <c r="S43" s="179"/>
    </row>
    <row r="44" spans="1:20" s="252" customFormat="1" hidden="1" x14ac:dyDescent="0.25">
      <c r="A44" s="189">
        <v>1</v>
      </c>
      <c r="B44" s="351"/>
      <c r="C44" s="351"/>
      <c r="D44" s="190"/>
      <c r="E44" s="190"/>
      <c r="F44" s="190"/>
      <c r="G44" s="191"/>
      <c r="H44" s="192"/>
      <c r="I44" s="196"/>
      <c r="J44" s="196"/>
      <c r="K44" s="196"/>
      <c r="L44" s="196"/>
      <c r="M44" s="194"/>
      <c r="N44" s="194"/>
      <c r="O44" s="194"/>
      <c r="P44" s="187"/>
      <c r="Q44" s="176">
        <f>SUM(D44:P44)*1490000</f>
        <v>0</v>
      </c>
      <c r="R44" s="195"/>
      <c r="S44" s="179"/>
    </row>
    <row r="45" spans="1:20" s="252" customFormat="1" hidden="1" x14ac:dyDescent="0.25">
      <c r="A45" s="189">
        <v>1</v>
      </c>
      <c r="B45" s="351" t="s">
        <v>386</v>
      </c>
      <c r="C45" s="351"/>
      <c r="D45" s="190"/>
      <c r="E45" s="190"/>
      <c r="F45" s="190">
        <v>-0.3</v>
      </c>
      <c r="G45" s="191">
        <v>-1.2</v>
      </c>
      <c r="H45" s="192"/>
      <c r="I45" s="196"/>
      <c r="J45" s="196"/>
      <c r="K45" s="196"/>
      <c r="L45" s="196"/>
      <c r="M45" s="197">
        <v>-0.2</v>
      </c>
      <c r="N45" s="197"/>
      <c r="O45" s="197"/>
      <c r="P45" s="187"/>
      <c r="Q45" s="176">
        <f>SUM(D45:P45)*1490000</f>
        <v>-2533000</v>
      </c>
      <c r="R45" s="195" t="s">
        <v>427</v>
      </c>
      <c r="S45" s="179"/>
    </row>
    <row r="46" spans="1:20" s="252" customFormat="1" x14ac:dyDescent="0.25">
      <c r="A46" s="172"/>
      <c r="B46" s="172"/>
      <c r="C46" s="172"/>
      <c r="D46" s="172"/>
      <c r="E46" s="172"/>
      <c r="F46" s="172"/>
      <c r="G46" s="172"/>
      <c r="H46" s="352" t="s">
        <v>40</v>
      </c>
      <c r="I46" s="352"/>
      <c r="J46" s="352"/>
      <c r="K46" s="352"/>
      <c r="L46" s="352"/>
      <c r="M46" s="352"/>
      <c r="N46" s="352"/>
      <c r="O46" s="352"/>
      <c r="P46" s="352"/>
      <c r="Q46" s="352"/>
      <c r="R46" s="352"/>
      <c r="S46" s="179"/>
    </row>
    <row r="47" spans="1:20" s="252" customFormat="1" ht="15.4" customHeight="1" x14ac:dyDescent="0.25">
      <c r="A47" s="353" t="s">
        <v>19</v>
      </c>
      <c r="B47" s="353"/>
      <c r="C47" s="353"/>
      <c r="E47" s="353" t="s">
        <v>20</v>
      </c>
      <c r="F47" s="353"/>
      <c r="G47" s="198"/>
      <c r="H47" s="353" t="s">
        <v>21</v>
      </c>
      <c r="I47" s="353"/>
      <c r="J47" s="353"/>
      <c r="K47" s="353"/>
      <c r="L47" s="353"/>
      <c r="M47" s="353"/>
      <c r="N47" s="353"/>
      <c r="O47" s="353"/>
      <c r="P47" s="353"/>
      <c r="Q47" s="353"/>
      <c r="R47" s="353"/>
      <c r="S47" s="179"/>
    </row>
    <row r="48" spans="1:20" s="252" customFormat="1" ht="15.4" customHeight="1" x14ac:dyDescent="0.25">
      <c r="A48" s="172"/>
      <c r="B48" s="199"/>
      <c r="C48" s="200"/>
      <c r="E48" s="199"/>
      <c r="F48" s="199"/>
      <c r="G48" s="199"/>
      <c r="I48" s="199"/>
      <c r="J48" s="199"/>
      <c r="K48" s="199"/>
      <c r="L48" s="199"/>
      <c r="M48" s="172"/>
      <c r="N48" s="172"/>
      <c r="O48" s="172"/>
      <c r="P48" s="199"/>
      <c r="Q48" s="199"/>
      <c r="R48" s="199"/>
      <c r="S48" s="179"/>
    </row>
    <row r="49" spans="1:19" s="252" customFormat="1" ht="40.5" customHeight="1" x14ac:dyDescent="0.25">
      <c r="A49" s="172"/>
      <c r="B49" s="172"/>
      <c r="C49" s="173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9"/>
    </row>
    <row r="50" spans="1:19" s="252" customFormat="1" ht="18" customHeight="1" x14ac:dyDescent="0.25">
      <c r="A50" s="348" t="s">
        <v>152</v>
      </c>
      <c r="B50" s="348"/>
      <c r="C50" s="348"/>
      <c r="E50" s="348" t="s">
        <v>153</v>
      </c>
      <c r="F50" s="348"/>
      <c r="G50" s="201"/>
      <c r="H50" s="348" t="s">
        <v>44</v>
      </c>
      <c r="I50" s="348"/>
      <c r="J50" s="348"/>
      <c r="K50" s="348"/>
      <c r="L50" s="348"/>
      <c r="M50" s="348"/>
      <c r="N50" s="348"/>
      <c r="O50" s="348"/>
      <c r="P50" s="348"/>
      <c r="Q50" s="348"/>
      <c r="R50" s="348"/>
      <c r="S50" s="179"/>
    </row>
    <row r="51" spans="1:19" s="252" customFormat="1" ht="6.75" customHeight="1" x14ac:dyDescent="0.25">
      <c r="A51" s="174"/>
      <c r="B51" s="174"/>
      <c r="C51" s="174"/>
      <c r="D51" s="175"/>
      <c r="E51" s="174"/>
      <c r="F51" s="174"/>
      <c r="G51" s="174"/>
      <c r="I51" s="171"/>
      <c r="J51" s="171"/>
      <c r="K51" s="171"/>
      <c r="L51" s="171"/>
      <c r="M51" s="174"/>
      <c r="N51" s="174"/>
      <c r="O51" s="174"/>
      <c r="P51" s="174"/>
      <c r="Q51" s="174"/>
      <c r="R51" s="171"/>
      <c r="S51" s="170"/>
    </row>
    <row r="52" spans="1:19" ht="26.25" customHeight="1" x14ac:dyDescent="0.25">
      <c r="A52" s="337" t="s">
        <v>22</v>
      </c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  <c r="S52" s="6"/>
    </row>
    <row r="53" spans="1:19" ht="15.4" customHeight="1" x14ac:dyDescent="0.25">
      <c r="A53" s="5"/>
      <c r="B53" s="5"/>
      <c r="C53" s="5"/>
      <c r="D53" s="5"/>
      <c r="E53" s="5"/>
      <c r="F53" s="5"/>
      <c r="G53" s="338" t="s">
        <v>24</v>
      </c>
      <c r="H53" s="338"/>
      <c r="I53" s="338"/>
      <c r="J53" s="338"/>
      <c r="K53" s="338"/>
      <c r="L53" s="338"/>
      <c r="M53" s="338"/>
      <c r="N53" s="338"/>
      <c r="O53" s="338"/>
      <c r="P53" s="338"/>
      <c r="Q53" s="338"/>
      <c r="R53" s="338"/>
      <c r="S53" s="6"/>
    </row>
    <row r="54" spans="1:19" ht="15.75" customHeight="1" x14ac:dyDescent="0.25">
      <c r="A54" s="7"/>
      <c r="B54" s="305" t="s">
        <v>23</v>
      </c>
      <c r="C54" s="305"/>
      <c r="D54" s="305"/>
      <c r="E54" s="7"/>
      <c r="F54" s="7"/>
      <c r="G54" s="305" t="s">
        <v>39</v>
      </c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6"/>
    </row>
    <row r="55" spans="1:19" ht="18.75" customHeight="1" x14ac:dyDescent="0.25">
      <c r="A55" s="2"/>
      <c r="B55" s="305"/>
      <c r="C55" s="305"/>
      <c r="D55" s="305"/>
      <c r="E55" s="7"/>
      <c r="F55" s="7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6"/>
    </row>
    <row r="56" spans="1:19" ht="12.75" customHeight="1" x14ac:dyDescent="0.25">
      <c r="A56" s="7"/>
      <c r="B56" s="7"/>
      <c r="C56" s="7"/>
      <c r="D56" s="7"/>
      <c r="E56" s="7"/>
      <c r="F56" s="7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6"/>
    </row>
    <row r="57" spans="1:19" ht="15.4" customHeight="1" x14ac:dyDescent="0.25">
      <c r="A57" s="302"/>
      <c r="B57" s="302"/>
      <c r="C57" s="302"/>
      <c r="D57" s="302"/>
      <c r="E57" s="302"/>
      <c r="F57" s="302"/>
      <c r="G57" s="302"/>
      <c r="H57" s="302"/>
      <c r="I57" s="339"/>
      <c r="J57" s="339"/>
      <c r="K57" s="339"/>
      <c r="L57" s="339"/>
      <c r="M57" s="339"/>
      <c r="N57" s="339"/>
      <c r="O57" s="339"/>
      <c r="P57" s="339"/>
      <c r="Q57" s="339"/>
      <c r="R57" s="339"/>
      <c r="S57" s="6"/>
    </row>
  </sheetData>
  <mergeCells count="55">
    <mergeCell ref="A52:R52"/>
    <mergeCell ref="G53:R53"/>
    <mergeCell ref="B54:D55"/>
    <mergeCell ref="G54:R56"/>
    <mergeCell ref="A57:H57"/>
    <mergeCell ref="I57:R57"/>
    <mergeCell ref="A50:C50"/>
    <mergeCell ref="E50:F50"/>
    <mergeCell ref="H50:R50"/>
    <mergeCell ref="B39:C39"/>
    <mergeCell ref="B40:C40"/>
    <mergeCell ref="B41:C41"/>
    <mergeCell ref="B42:C42"/>
    <mergeCell ref="B43:C43"/>
    <mergeCell ref="B44:C44"/>
    <mergeCell ref="B45:C45"/>
    <mergeCell ref="H46:R46"/>
    <mergeCell ref="A47:C47"/>
    <mergeCell ref="E47:F47"/>
    <mergeCell ref="H47:R47"/>
    <mergeCell ref="R37:R38"/>
    <mergeCell ref="C17:D17"/>
    <mergeCell ref="B18:D18"/>
    <mergeCell ref="B19:D19"/>
    <mergeCell ref="B34:D34"/>
    <mergeCell ref="A35:R35"/>
    <mergeCell ref="A36:D36"/>
    <mergeCell ref="E36:R36"/>
    <mergeCell ref="A37:A38"/>
    <mergeCell ref="B37:C38"/>
    <mergeCell ref="D37:M37"/>
    <mergeCell ref="P37:P38"/>
    <mergeCell ref="Q37:Q38"/>
    <mergeCell ref="A13:R13"/>
    <mergeCell ref="A14:P14"/>
    <mergeCell ref="Q14:R14"/>
    <mergeCell ref="A15:A16"/>
    <mergeCell ref="B15:B16"/>
    <mergeCell ref="C15:D15"/>
    <mergeCell ref="E15:E16"/>
    <mergeCell ref="F15:Q15"/>
    <mergeCell ref="R15:R16"/>
    <mergeCell ref="A11:D11"/>
    <mergeCell ref="E11:R11"/>
    <mergeCell ref="A1:H1"/>
    <mergeCell ref="A2:Q2"/>
    <mergeCell ref="A3:Q3"/>
    <mergeCell ref="A4:R4"/>
    <mergeCell ref="C6:D6"/>
    <mergeCell ref="E6:G6"/>
    <mergeCell ref="A8:B8"/>
    <mergeCell ref="C8:R8"/>
    <mergeCell ref="A9:B9"/>
    <mergeCell ref="C9:R10"/>
    <mergeCell ref="A10:B10"/>
  </mergeCells>
  <printOptions horizontalCentered="1"/>
  <pageMargins left="0" right="0" top="0.19685039370078741" bottom="0" header="0.23622047244094491" footer="0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19"/>
  <sheetViews>
    <sheetView showGridLines="0" topLeftCell="A31" workbookViewId="0">
      <selection activeCell="B38" sqref="B38:D38"/>
    </sheetView>
  </sheetViews>
  <sheetFormatPr defaultRowHeight="15.75" x14ac:dyDescent="0.25"/>
  <cols>
    <col min="1" max="1" width="6.6640625" style="245" customWidth="1"/>
    <col min="2" max="2" width="32.5" style="245" customWidth="1"/>
    <col min="3" max="3" width="19.1640625" style="8" customWidth="1"/>
    <col min="4" max="4" width="36" style="245" customWidth="1"/>
    <col min="5" max="5" width="14.5" style="245" customWidth="1"/>
    <col min="6" max="17" width="11.6640625" style="245" customWidth="1"/>
    <col min="18" max="18" width="15.33203125" style="245" customWidth="1"/>
    <col min="19" max="19" width="12.1640625" style="245" customWidth="1"/>
    <col min="20" max="16384" width="9.33203125" style="245"/>
  </cols>
  <sheetData>
    <row r="1" spans="1:21" ht="15.4" customHeight="1" x14ac:dyDescent="0.25">
      <c r="A1" s="302"/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2"/>
      <c r="O1" s="2"/>
      <c r="P1" s="2"/>
      <c r="Q1" s="2"/>
      <c r="R1" s="136" t="s">
        <v>0</v>
      </c>
      <c r="S1" s="6"/>
      <c r="U1" s="1"/>
    </row>
    <row r="2" spans="1:21" ht="18.75" x14ac:dyDescent="0.25">
      <c r="A2" s="303" t="s">
        <v>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137" t="s">
        <v>450</v>
      </c>
    </row>
    <row r="3" spans="1:21" ht="15.4" customHeight="1" x14ac:dyDescent="0.25">
      <c r="A3" s="304" t="s">
        <v>417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137" t="s">
        <v>430</v>
      </c>
    </row>
    <row r="4" spans="1:21" ht="6" customHeight="1" x14ac:dyDescent="0.25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6"/>
    </row>
    <row r="5" spans="1:21" ht="2.65" customHeight="1" x14ac:dyDescent="0.25">
      <c r="E5" s="22"/>
      <c r="F5" s="22"/>
      <c r="G5" s="22"/>
      <c r="H5" s="22"/>
      <c r="I5" s="22"/>
      <c r="J5" s="22"/>
      <c r="K5" s="22"/>
      <c r="L5" s="22"/>
      <c r="S5" s="6"/>
    </row>
    <row r="6" spans="1:21" ht="18.75" customHeight="1" x14ac:dyDescent="0.25">
      <c r="A6" s="7"/>
      <c r="B6" s="7"/>
      <c r="C6" s="305" t="s">
        <v>2</v>
      </c>
      <c r="D6" s="305"/>
      <c r="E6" s="305" t="s">
        <v>3</v>
      </c>
      <c r="F6" s="305"/>
      <c r="G6" s="305"/>
      <c r="H6" s="246"/>
      <c r="I6" s="246"/>
      <c r="J6" s="246"/>
      <c r="K6" s="246"/>
      <c r="L6" s="246"/>
      <c r="M6" s="2"/>
      <c r="N6" s="2"/>
      <c r="O6" s="9"/>
      <c r="P6" s="7"/>
      <c r="Q6" s="7"/>
      <c r="R6" s="7"/>
    </row>
    <row r="7" spans="1:21" x14ac:dyDescent="0.25">
      <c r="E7" s="22"/>
      <c r="F7" s="22"/>
      <c r="G7" s="22"/>
      <c r="H7" s="22"/>
      <c r="I7" s="22"/>
      <c r="J7" s="22"/>
      <c r="K7" s="22"/>
      <c r="L7" s="22"/>
    </row>
    <row r="8" spans="1:21" ht="15.4" customHeight="1" x14ac:dyDescent="0.25">
      <c r="A8" s="299" t="s">
        <v>28</v>
      </c>
      <c r="B8" s="299"/>
      <c r="C8" s="306" t="s">
        <v>43</v>
      </c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6"/>
    </row>
    <row r="9" spans="1:21" x14ac:dyDescent="0.25">
      <c r="A9" s="299" t="s">
        <v>29</v>
      </c>
      <c r="B9" s="299"/>
      <c r="C9" s="306">
        <v>1077976</v>
      </c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6"/>
    </row>
    <row r="10" spans="1:21" hidden="1" x14ac:dyDescent="0.25">
      <c r="A10" s="302"/>
      <c r="B10" s="302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6"/>
    </row>
    <row r="11" spans="1:21" x14ac:dyDescent="0.25">
      <c r="A11" s="299" t="s">
        <v>416</v>
      </c>
      <c r="B11" s="299"/>
      <c r="C11" s="299"/>
      <c r="D11" s="299"/>
      <c r="E11" s="300" t="s">
        <v>415</v>
      </c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6"/>
    </row>
    <row r="12" spans="1:21" ht="16.149999999999999" customHeight="1" x14ac:dyDescent="0.25">
      <c r="A12" s="20" t="s">
        <v>42</v>
      </c>
      <c r="B12" s="2"/>
      <c r="C12" s="21" t="s">
        <v>492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6"/>
    </row>
    <row r="13" spans="1:21" ht="1.7" customHeight="1" x14ac:dyDescent="0.25">
      <c r="A13" s="302"/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6"/>
    </row>
    <row r="14" spans="1:21" ht="16.149999999999999" customHeight="1" x14ac:dyDescent="0.25">
      <c r="A14" s="302"/>
      <c r="B14" s="302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7" t="s">
        <v>4</v>
      </c>
      <c r="R14" s="307"/>
      <c r="S14" s="6"/>
    </row>
    <row r="15" spans="1:21" ht="18.75" customHeight="1" x14ac:dyDescent="0.25">
      <c r="A15" s="308" t="s">
        <v>27</v>
      </c>
      <c r="B15" s="308" t="s">
        <v>5</v>
      </c>
      <c r="C15" s="308" t="s">
        <v>6</v>
      </c>
      <c r="D15" s="308"/>
      <c r="E15" s="308" t="s">
        <v>7</v>
      </c>
      <c r="F15" s="308" t="s">
        <v>12</v>
      </c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 t="s">
        <v>9</v>
      </c>
      <c r="S15" s="6"/>
    </row>
    <row r="16" spans="1:21" ht="72" customHeight="1" x14ac:dyDescent="0.25">
      <c r="A16" s="308"/>
      <c r="B16" s="308"/>
      <c r="C16" s="247" t="s">
        <v>17</v>
      </c>
      <c r="D16" s="292" t="s">
        <v>18</v>
      </c>
      <c r="E16" s="308"/>
      <c r="F16" s="18" t="s">
        <v>459</v>
      </c>
      <c r="G16" s="18" t="s">
        <v>460</v>
      </c>
      <c r="H16" s="18" t="s">
        <v>461</v>
      </c>
      <c r="I16" s="18" t="s">
        <v>462</v>
      </c>
      <c r="J16" s="18" t="s">
        <v>463</v>
      </c>
      <c r="K16" s="18" t="s">
        <v>464</v>
      </c>
      <c r="L16" s="18" t="s">
        <v>465</v>
      </c>
      <c r="M16" s="18" t="s">
        <v>466</v>
      </c>
      <c r="N16" s="18" t="s">
        <v>467</v>
      </c>
      <c r="O16" s="18" t="s">
        <v>468</v>
      </c>
      <c r="P16" s="18" t="s">
        <v>469</v>
      </c>
      <c r="Q16" s="18" t="s">
        <v>470</v>
      </c>
      <c r="R16" s="308"/>
      <c r="S16" s="6"/>
    </row>
    <row r="17" spans="1:19" s="16" customFormat="1" ht="11.25" x14ac:dyDescent="0.2">
      <c r="A17" s="248">
        <v>1</v>
      </c>
      <c r="B17" s="248">
        <v>2</v>
      </c>
      <c r="C17" s="311">
        <v>3</v>
      </c>
      <c r="D17" s="312"/>
      <c r="E17" s="14">
        <v>4</v>
      </c>
      <c r="F17" s="14">
        <v>5</v>
      </c>
      <c r="G17" s="14">
        <v>6</v>
      </c>
      <c r="H17" s="14">
        <v>7</v>
      </c>
      <c r="I17" s="14">
        <v>8</v>
      </c>
      <c r="J17" s="14">
        <v>9</v>
      </c>
      <c r="K17" s="14">
        <v>10</v>
      </c>
      <c r="L17" s="14">
        <v>11</v>
      </c>
      <c r="M17" s="14">
        <v>12</v>
      </c>
      <c r="N17" s="14">
        <v>13</v>
      </c>
      <c r="O17" s="14">
        <v>14</v>
      </c>
      <c r="P17" s="14">
        <v>15</v>
      </c>
      <c r="Q17" s="14">
        <v>16</v>
      </c>
      <c r="R17" s="14">
        <v>17</v>
      </c>
      <c r="S17" s="15"/>
    </row>
    <row r="18" spans="1:19" ht="19.5" customHeight="1" x14ac:dyDescent="0.25">
      <c r="A18" s="32"/>
      <c r="B18" s="313" t="s">
        <v>7</v>
      </c>
      <c r="C18" s="313"/>
      <c r="D18" s="313"/>
      <c r="E18" s="33">
        <f t="shared" ref="E18:O18" si="0">SUM(E20:E96)</f>
        <v>219571157</v>
      </c>
      <c r="F18" s="33">
        <f t="shared" si="0"/>
        <v>18751429</v>
      </c>
      <c r="G18" s="33">
        <f t="shared" si="0"/>
        <v>18344975</v>
      </c>
      <c r="H18" s="33">
        <f t="shared" si="0"/>
        <v>18935390</v>
      </c>
      <c r="I18" s="33">
        <f t="shared" si="0"/>
        <v>19935520</v>
      </c>
      <c r="J18" s="33">
        <f t="shared" si="0"/>
        <v>17621896</v>
      </c>
      <c r="K18" s="33">
        <f t="shared" si="0"/>
        <v>20664011</v>
      </c>
      <c r="L18" s="33">
        <f t="shared" si="0"/>
        <v>19177664</v>
      </c>
      <c r="M18" s="33">
        <f t="shared" si="0"/>
        <v>18751137</v>
      </c>
      <c r="N18" s="33">
        <f t="shared" si="0"/>
        <v>15293622</v>
      </c>
      <c r="O18" s="33">
        <f t="shared" si="0"/>
        <v>18676768</v>
      </c>
      <c r="P18" s="33"/>
      <c r="Q18" s="33">
        <f>SUM(Q20:Q96)</f>
        <v>17302011</v>
      </c>
      <c r="R18" s="34"/>
      <c r="S18" s="6"/>
    </row>
    <row r="19" spans="1:19" x14ac:dyDescent="0.25">
      <c r="A19" s="35" t="s">
        <v>25</v>
      </c>
      <c r="B19" s="314" t="s">
        <v>26</v>
      </c>
      <c r="C19" s="315"/>
      <c r="D19" s="316"/>
      <c r="E19" s="36">
        <f>SUM(E20:E37)</f>
        <v>219571157</v>
      </c>
      <c r="F19" s="36">
        <f t="shared" ref="F19:Q19" si="1">SUM(F20:F37)</f>
        <v>18751429</v>
      </c>
      <c r="G19" s="36">
        <f t="shared" si="1"/>
        <v>18344975</v>
      </c>
      <c r="H19" s="36">
        <f t="shared" si="1"/>
        <v>18935390</v>
      </c>
      <c r="I19" s="36">
        <f t="shared" si="1"/>
        <v>19935520</v>
      </c>
      <c r="J19" s="36">
        <f t="shared" si="1"/>
        <v>17621896</v>
      </c>
      <c r="K19" s="36">
        <f t="shared" si="1"/>
        <v>20664011</v>
      </c>
      <c r="L19" s="36">
        <f t="shared" si="1"/>
        <v>19177664</v>
      </c>
      <c r="M19" s="36">
        <f t="shared" si="1"/>
        <v>18751137</v>
      </c>
      <c r="N19" s="36">
        <f t="shared" si="1"/>
        <v>15293622</v>
      </c>
      <c r="O19" s="36">
        <f t="shared" si="1"/>
        <v>18676768</v>
      </c>
      <c r="P19" s="36">
        <f t="shared" si="1"/>
        <v>16116734</v>
      </c>
      <c r="Q19" s="36">
        <f t="shared" si="1"/>
        <v>17302011</v>
      </c>
      <c r="R19" s="37"/>
      <c r="S19" s="10"/>
    </row>
    <row r="20" spans="1:19" ht="23.25" customHeight="1" x14ac:dyDescent="0.25">
      <c r="A20" s="38">
        <v>1</v>
      </c>
      <c r="B20" s="117" t="s">
        <v>325</v>
      </c>
      <c r="C20" s="98" t="s">
        <v>342</v>
      </c>
      <c r="D20" s="40" t="s">
        <v>146</v>
      </c>
      <c r="E20" s="36">
        <f>SUM(F20:Q20)</f>
        <v>33075883</v>
      </c>
      <c r="F20" s="115">
        <v>3053737</v>
      </c>
      <c r="G20" s="41">
        <v>2290303</v>
      </c>
      <c r="H20" s="41">
        <v>3053737</v>
      </c>
      <c r="I20" s="41">
        <v>3817171</v>
      </c>
      <c r="J20" s="41">
        <v>3053737</v>
      </c>
      <c r="K20" s="41">
        <v>2290303</v>
      </c>
      <c r="L20" s="41">
        <v>3053737</v>
      </c>
      <c r="M20" s="41">
        <v>3053737</v>
      </c>
      <c r="N20" s="41">
        <v>2290303</v>
      </c>
      <c r="O20" s="41">
        <v>3817171</v>
      </c>
      <c r="P20" s="36">
        <v>0</v>
      </c>
      <c r="Q20" s="36">
        <v>3301947</v>
      </c>
      <c r="R20" s="81"/>
      <c r="S20" s="10"/>
    </row>
    <row r="21" spans="1:19" ht="23.25" customHeight="1" x14ac:dyDescent="0.25">
      <c r="A21" s="38">
        <v>2</v>
      </c>
      <c r="B21" s="117" t="s">
        <v>326</v>
      </c>
      <c r="C21" s="98" t="s">
        <v>343</v>
      </c>
      <c r="D21" s="40" t="s">
        <v>146</v>
      </c>
      <c r="E21" s="36">
        <f t="shared" ref="E21:E37" si="2">SUM(F21:Q21)</f>
        <v>17891413</v>
      </c>
      <c r="F21" s="115">
        <v>1572081</v>
      </c>
      <c r="G21" s="41">
        <v>1572081</v>
      </c>
      <c r="H21" s="41">
        <v>1965101</v>
      </c>
      <c r="I21" s="41">
        <v>1179061</v>
      </c>
      <c r="J21" s="41">
        <v>1572081</v>
      </c>
      <c r="K21" s="41">
        <v>1572081</v>
      </c>
      <c r="L21" s="41">
        <v>1965101</v>
      </c>
      <c r="M21" s="41">
        <v>0</v>
      </c>
      <c r="N21" s="41">
        <v>1965101</v>
      </c>
      <c r="O21" s="41">
        <v>1179061</v>
      </c>
      <c r="P21" s="36">
        <v>1674832</v>
      </c>
      <c r="Q21" s="36">
        <v>1674832</v>
      </c>
      <c r="R21" s="81"/>
      <c r="S21" s="10"/>
    </row>
    <row r="22" spans="1:19" ht="23.25" customHeight="1" x14ac:dyDescent="0.25">
      <c r="A22" s="38">
        <v>3</v>
      </c>
      <c r="B22" s="117" t="s">
        <v>327</v>
      </c>
      <c r="C22" s="98" t="s">
        <v>344</v>
      </c>
      <c r="D22" s="40" t="s">
        <v>146</v>
      </c>
      <c r="E22" s="36">
        <f t="shared" si="2"/>
        <v>17123354</v>
      </c>
      <c r="F22" s="115">
        <v>1926570</v>
      </c>
      <c r="G22" s="41">
        <v>1541256</v>
      </c>
      <c r="H22" s="41">
        <v>1155942</v>
      </c>
      <c r="I22" s="41">
        <v>1541256</v>
      </c>
      <c r="J22" s="41">
        <v>1926570</v>
      </c>
      <c r="K22" s="41">
        <v>1541256</v>
      </c>
      <c r="L22" s="41">
        <v>1155942</v>
      </c>
      <c r="M22" s="41">
        <v>1541256</v>
      </c>
      <c r="N22" s="41">
        <v>1541256</v>
      </c>
      <c r="O22" s="41">
        <v>1541256</v>
      </c>
      <c r="P22" s="36">
        <v>1710794</v>
      </c>
      <c r="Q22" s="36">
        <v>0</v>
      </c>
      <c r="R22" s="81"/>
      <c r="S22" s="10"/>
    </row>
    <row r="23" spans="1:19" ht="23.25" customHeight="1" x14ac:dyDescent="0.25">
      <c r="A23" s="38">
        <v>4</v>
      </c>
      <c r="B23" s="118" t="s">
        <v>328</v>
      </c>
      <c r="C23" s="98" t="s">
        <v>345</v>
      </c>
      <c r="D23" s="40" t="s">
        <v>146</v>
      </c>
      <c r="E23" s="36">
        <f t="shared" si="2"/>
        <v>14007445</v>
      </c>
      <c r="F23" s="115">
        <v>1024935</v>
      </c>
      <c r="G23" s="41">
        <v>1708225</v>
      </c>
      <c r="H23" s="41">
        <v>1366580</v>
      </c>
      <c r="I23" s="41">
        <v>1366580</v>
      </c>
      <c r="J23" s="41">
        <v>0</v>
      </c>
      <c r="K23" s="41">
        <v>1708225</v>
      </c>
      <c r="L23" s="41">
        <v>1366580</v>
      </c>
      <c r="M23" s="41">
        <v>1366580</v>
      </c>
      <c r="N23" s="41">
        <v>0</v>
      </c>
      <c r="O23" s="41">
        <v>1366580</v>
      </c>
      <c r="P23" s="36">
        <v>1366580</v>
      </c>
      <c r="Q23" s="36">
        <v>1366580</v>
      </c>
      <c r="R23" s="37"/>
      <c r="S23" s="10"/>
    </row>
    <row r="24" spans="1:19" ht="23.25" customHeight="1" x14ac:dyDescent="0.25">
      <c r="A24" s="38">
        <v>5</v>
      </c>
      <c r="B24" s="118" t="s">
        <v>329</v>
      </c>
      <c r="C24" s="98" t="s">
        <v>346</v>
      </c>
      <c r="D24" s="40" t="s">
        <v>146</v>
      </c>
      <c r="E24" s="36">
        <f t="shared" si="2"/>
        <v>9987768</v>
      </c>
      <c r="F24" s="115">
        <v>713412</v>
      </c>
      <c r="G24" s="41">
        <v>951216</v>
      </c>
      <c r="H24" s="41">
        <v>713412</v>
      </c>
      <c r="I24" s="41">
        <v>951216</v>
      </c>
      <c r="J24" s="41">
        <v>0</v>
      </c>
      <c r="K24" s="41">
        <v>951216</v>
      </c>
      <c r="L24" s="41">
        <v>951216</v>
      </c>
      <c r="M24" s="41">
        <v>951216</v>
      </c>
      <c r="N24" s="41">
        <v>951216</v>
      </c>
      <c r="O24" s="41">
        <v>951216</v>
      </c>
      <c r="P24" s="36">
        <v>713412</v>
      </c>
      <c r="Q24" s="36">
        <v>1189020</v>
      </c>
      <c r="R24" s="37"/>
      <c r="S24" s="10"/>
    </row>
    <row r="25" spans="1:19" s="12" customFormat="1" ht="23.25" customHeight="1" x14ac:dyDescent="0.25">
      <c r="A25" s="42">
        <v>6</v>
      </c>
      <c r="B25" s="119" t="s">
        <v>330</v>
      </c>
      <c r="C25" s="98" t="s">
        <v>347</v>
      </c>
      <c r="D25" s="40" t="s">
        <v>146</v>
      </c>
      <c r="E25" s="36">
        <f t="shared" si="2"/>
        <v>10411524</v>
      </c>
      <c r="F25" s="115">
        <v>951216</v>
      </c>
      <c r="G25" s="44">
        <v>767052</v>
      </c>
      <c r="H25" s="44">
        <v>1022736</v>
      </c>
      <c r="I25" s="44">
        <v>767052</v>
      </c>
      <c r="J25" s="44">
        <v>1278420</v>
      </c>
      <c r="K25" s="44">
        <v>1022736</v>
      </c>
      <c r="L25" s="44">
        <v>767052</v>
      </c>
      <c r="M25" s="44">
        <v>1022736</v>
      </c>
      <c r="N25" s="44">
        <v>0</v>
      </c>
      <c r="O25" s="44">
        <v>767052</v>
      </c>
      <c r="P25" s="45">
        <v>1022736</v>
      </c>
      <c r="Q25" s="45">
        <v>1022736</v>
      </c>
      <c r="R25" s="46"/>
      <c r="S25" s="11"/>
    </row>
    <row r="26" spans="1:19" ht="23.25" customHeight="1" x14ac:dyDescent="0.25">
      <c r="A26" s="38">
        <v>7</v>
      </c>
      <c r="B26" s="118" t="s">
        <v>331</v>
      </c>
      <c r="C26" s="98" t="s">
        <v>348</v>
      </c>
      <c r="D26" s="40" t="s">
        <v>146</v>
      </c>
      <c r="E26" s="36">
        <f t="shared" si="2"/>
        <v>10463376</v>
      </c>
      <c r="F26" s="115">
        <v>951216</v>
      </c>
      <c r="G26" s="41">
        <v>951216</v>
      </c>
      <c r="H26" s="41">
        <v>713412</v>
      </c>
      <c r="I26" s="41">
        <v>1189020</v>
      </c>
      <c r="J26" s="41">
        <v>951216</v>
      </c>
      <c r="K26" s="41">
        <v>951216</v>
      </c>
      <c r="L26" s="41">
        <v>1189020</v>
      </c>
      <c r="M26" s="41">
        <v>951216</v>
      </c>
      <c r="N26" s="41">
        <v>951216</v>
      </c>
      <c r="O26" s="41">
        <v>713412</v>
      </c>
      <c r="P26" s="36">
        <v>951216</v>
      </c>
      <c r="Q26" s="36">
        <v>0</v>
      </c>
      <c r="R26" s="37"/>
      <c r="S26" s="10"/>
    </row>
    <row r="27" spans="1:19" ht="23.25" customHeight="1" x14ac:dyDescent="0.25">
      <c r="A27" s="38">
        <v>8</v>
      </c>
      <c r="B27" s="118" t="s">
        <v>332</v>
      </c>
      <c r="C27" s="98" t="s">
        <v>349</v>
      </c>
      <c r="D27" s="40" t="s">
        <v>146</v>
      </c>
      <c r="E27" s="36">
        <f t="shared" si="2"/>
        <v>11505780</v>
      </c>
      <c r="F27" s="115">
        <v>1022736</v>
      </c>
      <c r="G27" s="41">
        <v>1022736</v>
      </c>
      <c r="H27" s="41">
        <v>767052</v>
      </c>
      <c r="I27" s="41">
        <v>1278420</v>
      </c>
      <c r="J27" s="41">
        <v>1022736</v>
      </c>
      <c r="K27" s="41">
        <v>1022736</v>
      </c>
      <c r="L27" s="41">
        <v>767052</v>
      </c>
      <c r="M27" s="41">
        <v>1278420</v>
      </c>
      <c r="N27" s="41">
        <v>0</v>
      </c>
      <c r="O27" s="41">
        <v>1278420</v>
      </c>
      <c r="P27" s="36">
        <v>1022736</v>
      </c>
      <c r="Q27" s="36">
        <v>1022736</v>
      </c>
      <c r="R27" s="37"/>
      <c r="S27" s="10"/>
    </row>
    <row r="28" spans="1:19" ht="23.25" customHeight="1" x14ac:dyDescent="0.25">
      <c r="A28" s="38">
        <v>9</v>
      </c>
      <c r="B28" s="118" t="s">
        <v>333</v>
      </c>
      <c r="C28" s="98" t="s">
        <v>350</v>
      </c>
      <c r="D28" s="40" t="s">
        <v>146</v>
      </c>
      <c r="E28" s="36">
        <f t="shared" si="2"/>
        <v>11889306</v>
      </c>
      <c r="F28" s="115">
        <v>1072800</v>
      </c>
      <c r="G28" s="41">
        <v>804600</v>
      </c>
      <c r="H28" s="41">
        <v>1341000</v>
      </c>
      <c r="I28" s="41">
        <v>1072800</v>
      </c>
      <c r="J28" s="41">
        <v>1341000</v>
      </c>
      <c r="K28" s="41">
        <v>1072800</v>
      </c>
      <c r="L28" s="41">
        <v>1341000</v>
      </c>
      <c r="M28" s="41">
        <v>1072800</v>
      </c>
      <c r="N28" s="41">
        <v>804600</v>
      </c>
      <c r="O28" s="41">
        <v>1072800</v>
      </c>
      <c r="P28" s="36">
        <v>0</v>
      </c>
      <c r="Q28" s="36">
        <v>893106</v>
      </c>
      <c r="R28" s="81"/>
      <c r="S28" s="10"/>
    </row>
    <row r="29" spans="1:19" ht="23.25" customHeight="1" x14ac:dyDescent="0.25">
      <c r="A29" s="38">
        <v>10</v>
      </c>
      <c r="B29" s="118" t="s">
        <v>334</v>
      </c>
      <c r="C29" s="98" t="s">
        <v>351</v>
      </c>
      <c r="D29" s="40" t="s">
        <v>146</v>
      </c>
      <c r="E29" s="36">
        <f t="shared" si="2"/>
        <v>10738728</v>
      </c>
      <c r="F29" s="115">
        <v>1022736</v>
      </c>
      <c r="G29" s="41">
        <v>1022736</v>
      </c>
      <c r="H29" s="41">
        <v>1022736</v>
      </c>
      <c r="I29" s="41">
        <v>767052</v>
      </c>
      <c r="J29" s="41">
        <v>1022736</v>
      </c>
      <c r="K29" s="41">
        <v>1278420</v>
      </c>
      <c r="L29" s="41">
        <v>1022736</v>
      </c>
      <c r="M29" s="41">
        <v>767052</v>
      </c>
      <c r="N29" s="41">
        <v>1022736</v>
      </c>
      <c r="O29" s="41">
        <v>0</v>
      </c>
      <c r="P29" s="36">
        <v>1022736</v>
      </c>
      <c r="Q29" s="36">
        <v>767052</v>
      </c>
      <c r="R29" s="37"/>
      <c r="S29" s="10"/>
    </row>
    <row r="30" spans="1:19" ht="23.25" customHeight="1" x14ac:dyDescent="0.25">
      <c r="A30" s="38">
        <v>11</v>
      </c>
      <c r="B30" s="118" t="s">
        <v>335</v>
      </c>
      <c r="C30" s="98" t="s">
        <v>352</v>
      </c>
      <c r="D30" s="40" t="s">
        <v>146</v>
      </c>
      <c r="E30" s="36">
        <f t="shared" si="2"/>
        <v>10922892</v>
      </c>
      <c r="F30" s="115">
        <v>951216</v>
      </c>
      <c r="G30" s="41">
        <v>1022736</v>
      </c>
      <c r="H30" s="41">
        <v>1022736</v>
      </c>
      <c r="I30" s="41">
        <v>1022736</v>
      </c>
      <c r="J30" s="41">
        <v>1022736</v>
      </c>
      <c r="K30" s="41">
        <v>1022736</v>
      </c>
      <c r="L30" s="41">
        <v>1022736</v>
      </c>
      <c r="M30" s="41">
        <v>767052</v>
      </c>
      <c r="N30" s="41">
        <v>0</v>
      </c>
      <c r="O30" s="41">
        <v>1022736</v>
      </c>
      <c r="P30" s="36">
        <v>1022736</v>
      </c>
      <c r="Q30" s="36">
        <v>1022736</v>
      </c>
      <c r="R30" s="37"/>
      <c r="S30" s="10"/>
    </row>
    <row r="31" spans="1:19" ht="23.25" customHeight="1" x14ac:dyDescent="0.25">
      <c r="A31" s="38">
        <v>12</v>
      </c>
      <c r="B31" s="118" t="s">
        <v>336</v>
      </c>
      <c r="C31" s="98" t="s">
        <v>353</v>
      </c>
      <c r="D31" s="40" t="s">
        <v>146</v>
      </c>
      <c r="E31" s="36">
        <f t="shared" si="2"/>
        <v>11142816</v>
      </c>
      <c r="F31" s="115">
        <v>713412</v>
      </c>
      <c r="G31" s="41">
        <v>713412</v>
      </c>
      <c r="H31" s="41">
        <v>1022736</v>
      </c>
      <c r="I31" s="41">
        <v>767052</v>
      </c>
      <c r="J31" s="41">
        <v>1022736</v>
      </c>
      <c r="K31" s="41">
        <v>1022736</v>
      </c>
      <c r="L31" s="41">
        <v>767052</v>
      </c>
      <c r="M31" s="41">
        <v>1022736</v>
      </c>
      <c r="N31" s="41">
        <v>1022736</v>
      </c>
      <c r="O31" s="41">
        <v>767052</v>
      </c>
      <c r="P31" s="36">
        <v>1022736</v>
      </c>
      <c r="Q31" s="36">
        <v>1278420</v>
      </c>
      <c r="R31" s="37"/>
      <c r="S31" s="10"/>
    </row>
    <row r="32" spans="1:19" ht="23.25" customHeight="1" x14ac:dyDescent="0.25">
      <c r="A32" s="38">
        <v>13</v>
      </c>
      <c r="B32" s="118" t="s">
        <v>337</v>
      </c>
      <c r="C32" s="98" t="s">
        <v>354</v>
      </c>
      <c r="D32" s="40" t="s">
        <v>146</v>
      </c>
      <c r="E32" s="36">
        <f t="shared" si="2"/>
        <v>9521100</v>
      </c>
      <c r="F32" s="115">
        <v>808176</v>
      </c>
      <c r="G32" s="41">
        <v>808176</v>
      </c>
      <c r="H32" s="41">
        <v>1010220</v>
      </c>
      <c r="I32" s="41">
        <v>808176</v>
      </c>
      <c r="J32" s="41">
        <v>0</v>
      </c>
      <c r="K32" s="41">
        <v>808176</v>
      </c>
      <c r="L32" s="41">
        <v>879696</v>
      </c>
      <c r="M32" s="41">
        <v>879696</v>
      </c>
      <c r="N32" s="41">
        <v>1099620</v>
      </c>
      <c r="O32" s="41">
        <v>879696</v>
      </c>
      <c r="P32" s="36">
        <v>879696</v>
      </c>
      <c r="Q32" s="36">
        <v>659772</v>
      </c>
      <c r="R32" s="79"/>
      <c r="S32" s="10"/>
    </row>
    <row r="33" spans="1:19" ht="23.25" customHeight="1" x14ac:dyDescent="0.25">
      <c r="A33" s="38">
        <v>14</v>
      </c>
      <c r="B33" s="118" t="s">
        <v>338</v>
      </c>
      <c r="C33" s="98" t="s">
        <v>355</v>
      </c>
      <c r="D33" s="40" t="s">
        <v>146</v>
      </c>
      <c r="E33" s="36">
        <f t="shared" si="2"/>
        <v>7761708</v>
      </c>
      <c r="F33" s="115">
        <v>606132</v>
      </c>
      <c r="G33" s="41">
        <v>808176</v>
      </c>
      <c r="H33" s="41">
        <v>606132</v>
      </c>
      <c r="I33" s="41">
        <v>808176</v>
      </c>
      <c r="J33" s="41">
        <v>808176</v>
      </c>
      <c r="K33" s="41">
        <v>606132</v>
      </c>
      <c r="L33" s="41">
        <v>0</v>
      </c>
      <c r="M33" s="41">
        <v>659772</v>
      </c>
      <c r="N33" s="41">
        <v>659772</v>
      </c>
      <c r="O33" s="41">
        <v>659772</v>
      </c>
      <c r="P33" s="36">
        <v>659772</v>
      </c>
      <c r="Q33" s="36">
        <v>879696</v>
      </c>
      <c r="R33" s="79"/>
      <c r="S33" s="10"/>
    </row>
    <row r="34" spans="1:19" ht="23.25" customHeight="1" x14ac:dyDescent="0.25">
      <c r="A34" s="38">
        <v>15</v>
      </c>
      <c r="B34" s="120" t="s">
        <v>339</v>
      </c>
      <c r="C34" s="98" t="s">
        <v>356</v>
      </c>
      <c r="D34" s="40" t="s">
        <v>146</v>
      </c>
      <c r="E34" s="36">
        <f t="shared" si="2"/>
        <v>8587764</v>
      </c>
      <c r="F34" s="115">
        <v>808176</v>
      </c>
      <c r="G34" s="41">
        <v>808176</v>
      </c>
      <c r="H34" s="41">
        <v>808176</v>
      </c>
      <c r="I34" s="41">
        <v>808176</v>
      </c>
      <c r="J34" s="41">
        <v>808176</v>
      </c>
      <c r="K34" s="41">
        <v>808176</v>
      </c>
      <c r="L34" s="41">
        <v>659772</v>
      </c>
      <c r="M34" s="41">
        <v>879696</v>
      </c>
      <c r="N34" s="41">
        <v>0</v>
      </c>
      <c r="O34" s="41">
        <v>659772</v>
      </c>
      <c r="P34" s="36">
        <v>659772</v>
      </c>
      <c r="Q34" s="36">
        <v>879696</v>
      </c>
      <c r="R34" s="79"/>
      <c r="S34" s="10"/>
    </row>
    <row r="35" spans="1:19" ht="23.25" customHeight="1" x14ac:dyDescent="0.25">
      <c r="A35" s="38">
        <v>16</v>
      </c>
      <c r="B35" s="117" t="s">
        <v>340</v>
      </c>
      <c r="C35" s="98" t="s">
        <v>357</v>
      </c>
      <c r="D35" s="40" t="s">
        <v>146</v>
      </c>
      <c r="E35" s="36">
        <f t="shared" si="2"/>
        <v>5728752</v>
      </c>
      <c r="F35" s="115">
        <v>0</v>
      </c>
      <c r="G35" s="41">
        <v>0</v>
      </c>
      <c r="H35" s="41">
        <v>0</v>
      </c>
      <c r="I35" s="41">
        <v>0</v>
      </c>
      <c r="J35" s="41">
        <v>0</v>
      </c>
      <c r="K35" s="41">
        <v>954792</v>
      </c>
      <c r="L35" s="41">
        <v>716094</v>
      </c>
      <c r="M35" s="41">
        <v>954792</v>
      </c>
      <c r="N35" s="41">
        <v>1193490</v>
      </c>
      <c r="O35" s="41">
        <v>0</v>
      </c>
      <c r="P35" s="36">
        <v>1193490</v>
      </c>
      <c r="Q35" s="36">
        <v>716094</v>
      </c>
      <c r="R35" s="79"/>
      <c r="S35" s="10"/>
    </row>
    <row r="36" spans="1:19" ht="23.25" customHeight="1" x14ac:dyDescent="0.25">
      <c r="A36" s="38">
        <v>17</v>
      </c>
      <c r="B36" s="122" t="s">
        <v>203</v>
      </c>
      <c r="C36" s="98" t="s">
        <v>358</v>
      </c>
      <c r="D36" s="40" t="s">
        <v>146</v>
      </c>
      <c r="E36" s="36">
        <f t="shared" si="2"/>
        <v>10025316</v>
      </c>
      <c r="F36" s="115">
        <v>716094</v>
      </c>
      <c r="G36" s="41">
        <v>716094</v>
      </c>
      <c r="H36" s="41">
        <v>716094</v>
      </c>
      <c r="I36" s="41">
        <v>954792</v>
      </c>
      <c r="J36" s="41">
        <v>954792</v>
      </c>
      <c r="K36" s="41">
        <v>1193490</v>
      </c>
      <c r="L36" s="41">
        <v>716094</v>
      </c>
      <c r="M36" s="41">
        <v>954792</v>
      </c>
      <c r="N36" s="41">
        <v>954792</v>
      </c>
      <c r="O36" s="41">
        <v>954792</v>
      </c>
      <c r="P36" s="36">
        <v>1193490</v>
      </c>
      <c r="Q36" s="36">
        <v>0</v>
      </c>
      <c r="R36" s="37"/>
      <c r="S36" s="10"/>
    </row>
    <row r="37" spans="1:19" x14ac:dyDescent="0.25">
      <c r="A37" s="85">
        <v>18</v>
      </c>
      <c r="B37" s="123" t="s">
        <v>341</v>
      </c>
      <c r="C37" s="105" t="s">
        <v>359</v>
      </c>
      <c r="D37" s="86" t="s">
        <v>146</v>
      </c>
      <c r="E37" s="36">
        <f t="shared" si="2"/>
        <v>8786232</v>
      </c>
      <c r="F37" s="125">
        <v>836784</v>
      </c>
      <c r="G37" s="88">
        <v>836784</v>
      </c>
      <c r="H37" s="88">
        <v>627588</v>
      </c>
      <c r="I37" s="88">
        <v>836784</v>
      </c>
      <c r="J37" s="88">
        <v>836784</v>
      </c>
      <c r="K37" s="88">
        <v>836784</v>
      </c>
      <c r="L37" s="88">
        <v>836784</v>
      </c>
      <c r="M37" s="88">
        <v>627588</v>
      </c>
      <c r="N37" s="88">
        <v>836784</v>
      </c>
      <c r="O37" s="88">
        <v>1045980</v>
      </c>
      <c r="P37" s="87">
        <v>0</v>
      </c>
      <c r="Q37" s="87">
        <v>627588</v>
      </c>
      <c r="R37" s="162"/>
      <c r="S37" s="10"/>
    </row>
    <row r="38" spans="1:19" ht="18.75" customHeight="1" x14ac:dyDescent="0.25">
      <c r="A38" s="143" t="s">
        <v>387</v>
      </c>
      <c r="B38" s="354" t="s">
        <v>388</v>
      </c>
      <c r="C38" s="355"/>
      <c r="D38" s="356"/>
      <c r="E38" s="47">
        <v>0</v>
      </c>
      <c r="F38" s="47">
        <v>0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8"/>
      <c r="S38" s="125" t="e">
        <f>F19-#REF!</f>
        <v>#REF!</v>
      </c>
    </row>
    <row r="39" spans="1:19" hidden="1" x14ac:dyDescent="0.25">
      <c r="A39" s="38"/>
      <c r="B39" s="99"/>
      <c r="C39" s="98"/>
      <c r="D39" s="40"/>
      <c r="E39" s="36"/>
      <c r="F39" s="97"/>
      <c r="G39" s="41"/>
      <c r="H39" s="41"/>
      <c r="I39" s="41"/>
      <c r="J39" s="41"/>
      <c r="K39" s="41"/>
      <c r="L39" s="41"/>
      <c r="M39" s="41"/>
      <c r="N39" s="36"/>
      <c r="O39" s="36"/>
      <c r="P39" s="36"/>
      <c r="Q39" s="36"/>
      <c r="R39" s="37"/>
      <c r="S39" s="10"/>
    </row>
    <row r="40" spans="1:19" hidden="1" x14ac:dyDescent="0.25">
      <c r="A40" s="38"/>
      <c r="B40" s="99"/>
      <c r="C40" s="98"/>
      <c r="D40" s="40"/>
      <c r="E40" s="36"/>
      <c r="F40" s="97"/>
      <c r="G40" s="41"/>
      <c r="H40" s="41"/>
      <c r="I40" s="41"/>
      <c r="J40" s="41"/>
      <c r="K40" s="41"/>
      <c r="L40" s="41"/>
      <c r="M40" s="41"/>
      <c r="N40" s="36"/>
      <c r="O40" s="41"/>
      <c r="P40" s="36"/>
      <c r="Q40" s="36"/>
      <c r="R40" s="37"/>
      <c r="S40" s="10"/>
    </row>
    <row r="41" spans="1:19" hidden="1" x14ac:dyDescent="0.25">
      <c r="A41" s="38"/>
      <c r="B41" s="99"/>
      <c r="C41" s="98"/>
      <c r="D41" s="40"/>
      <c r="E41" s="36"/>
      <c r="F41" s="97"/>
      <c r="G41" s="41"/>
      <c r="H41" s="41"/>
      <c r="I41" s="41"/>
      <c r="J41" s="41"/>
      <c r="K41" s="41"/>
      <c r="L41" s="41"/>
      <c r="M41" s="41"/>
      <c r="N41" s="36"/>
      <c r="O41" s="36"/>
      <c r="P41" s="36"/>
      <c r="Q41" s="36"/>
      <c r="R41" s="37"/>
      <c r="S41" s="10"/>
    </row>
    <row r="42" spans="1:19" hidden="1" x14ac:dyDescent="0.25">
      <c r="A42" s="38"/>
      <c r="B42" s="101"/>
      <c r="C42" s="98"/>
      <c r="D42" s="40"/>
      <c r="E42" s="36"/>
      <c r="F42" s="97"/>
      <c r="G42" s="41"/>
      <c r="H42" s="41"/>
      <c r="I42" s="41"/>
      <c r="J42" s="41"/>
      <c r="K42" s="41"/>
      <c r="L42" s="41"/>
      <c r="M42" s="41"/>
      <c r="N42" s="36"/>
      <c r="O42" s="36"/>
      <c r="P42" s="36"/>
      <c r="Q42" s="36"/>
      <c r="R42" s="37"/>
      <c r="S42" s="10"/>
    </row>
    <row r="43" spans="1:19" hidden="1" x14ac:dyDescent="0.25">
      <c r="A43" s="38"/>
      <c r="B43" s="99"/>
      <c r="C43" s="98"/>
      <c r="D43" s="40"/>
      <c r="E43" s="36"/>
      <c r="F43" s="97"/>
      <c r="G43" s="41"/>
      <c r="H43" s="41"/>
      <c r="I43" s="41"/>
      <c r="J43" s="41"/>
      <c r="K43" s="41"/>
      <c r="L43" s="41"/>
      <c r="M43" s="41"/>
      <c r="N43" s="36"/>
      <c r="O43" s="41"/>
      <c r="P43" s="36"/>
      <c r="Q43" s="36"/>
      <c r="R43" s="37"/>
      <c r="S43" s="10"/>
    </row>
    <row r="44" spans="1:19" hidden="1" x14ac:dyDescent="0.25">
      <c r="A44" s="38"/>
      <c r="B44" s="99"/>
      <c r="C44" s="98"/>
      <c r="D44" s="40"/>
      <c r="E44" s="36"/>
      <c r="F44" s="97"/>
      <c r="G44" s="41"/>
      <c r="H44" s="41"/>
      <c r="I44" s="41"/>
      <c r="J44" s="41"/>
      <c r="K44" s="41"/>
      <c r="L44" s="41"/>
      <c r="M44" s="41"/>
      <c r="N44" s="36"/>
      <c r="O44" s="36"/>
      <c r="P44" s="36"/>
      <c r="Q44" s="36"/>
      <c r="R44" s="37"/>
      <c r="S44" s="10"/>
    </row>
    <row r="45" spans="1:19" hidden="1" x14ac:dyDescent="0.25">
      <c r="A45" s="38"/>
      <c r="B45" s="99"/>
      <c r="C45" s="98"/>
      <c r="D45" s="40"/>
      <c r="E45" s="36"/>
      <c r="F45" s="97"/>
      <c r="G45" s="41"/>
      <c r="H45" s="41"/>
      <c r="I45" s="41"/>
      <c r="J45" s="41"/>
      <c r="K45" s="41"/>
      <c r="L45" s="41"/>
      <c r="M45" s="41"/>
      <c r="N45" s="36"/>
      <c r="O45" s="36"/>
      <c r="P45" s="36"/>
      <c r="Q45" s="36"/>
      <c r="R45" s="79"/>
      <c r="S45" s="10"/>
    </row>
    <row r="46" spans="1:19" hidden="1" x14ac:dyDescent="0.25">
      <c r="A46" s="38"/>
      <c r="B46" s="99"/>
      <c r="C46" s="98"/>
      <c r="D46" s="40"/>
      <c r="E46" s="36"/>
      <c r="F46" s="97"/>
      <c r="G46" s="41"/>
      <c r="H46" s="41"/>
      <c r="I46" s="41"/>
      <c r="J46" s="41"/>
      <c r="K46" s="41"/>
      <c r="L46" s="41"/>
      <c r="M46" s="41"/>
      <c r="N46" s="36"/>
      <c r="O46" s="36"/>
      <c r="P46" s="36"/>
      <c r="Q46" s="36"/>
      <c r="R46" s="79"/>
      <c r="S46" s="10"/>
    </row>
    <row r="47" spans="1:19" hidden="1" x14ac:dyDescent="0.25">
      <c r="A47" s="38"/>
      <c r="B47" s="99"/>
      <c r="C47" s="98"/>
      <c r="D47" s="40"/>
      <c r="E47" s="36"/>
      <c r="F47" s="97"/>
      <c r="G47" s="41"/>
      <c r="H47" s="41"/>
      <c r="I47" s="41"/>
      <c r="J47" s="41"/>
      <c r="K47" s="41"/>
      <c r="L47" s="41"/>
      <c r="M47" s="41"/>
      <c r="N47" s="36"/>
      <c r="O47" s="36"/>
      <c r="P47" s="36"/>
      <c r="Q47" s="36"/>
      <c r="R47" s="79"/>
      <c r="S47" s="10"/>
    </row>
    <row r="48" spans="1:19" hidden="1" x14ac:dyDescent="0.25">
      <c r="A48" s="38"/>
      <c r="B48" s="99"/>
      <c r="C48" s="98"/>
      <c r="D48" s="40"/>
      <c r="E48" s="36"/>
      <c r="F48" s="97"/>
      <c r="G48" s="41"/>
      <c r="H48" s="41"/>
      <c r="I48" s="41"/>
      <c r="J48" s="41"/>
      <c r="K48" s="41"/>
      <c r="L48" s="41"/>
      <c r="M48" s="41"/>
      <c r="N48" s="36"/>
      <c r="O48" s="36"/>
      <c r="P48" s="36"/>
      <c r="Q48" s="36"/>
      <c r="R48" s="79"/>
      <c r="S48" s="10"/>
    </row>
    <row r="49" spans="1:19" hidden="1" x14ac:dyDescent="0.25">
      <c r="A49" s="38"/>
      <c r="B49" s="99"/>
      <c r="C49" s="98"/>
      <c r="D49" s="40"/>
      <c r="E49" s="36"/>
      <c r="F49" s="97"/>
      <c r="G49" s="41"/>
      <c r="H49" s="41"/>
      <c r="I49" s="41"/>
      <c r="J49" s="41"/>
      <c r="K49" s="41"/>
      <c r="L49" s="41"/>
      <c r="M49" s="41"/>
      <c r="N49" s="36"/>
      <c r="O49" s="36"/>
      <c r="P49" s="36"/>
      <c r="Q49" s="36"/>
      <c r="R49" s="79"/>
      <c r="S49" s="10"/>
    </row>
    <row r="50" spans="1:19" hidden="1" x14ac:dyDescent="0.25">
      <c r="A50" s="38"/>
      <c r="B50" s="99"/>
      <c r="C50" s="98"/>
      <c r="D50" s="40"/>
      <c r="E50" s="36"/>
      <c r="F50" s="97"/>
      <c r="G50" s="41"/>
      <c r="H50" s="41"/>
      <c r="I50" s="41"/>
      <c r="J50" s="41"/>
      <c r="K50" s="41"/>
      <c r="L50" s="41"/>
      <c r="M50" s="41"/>
      <c r="N50" s="36"/>
      <c r="O50" s="36"/>
      <c r="P50" s="36"/>
      <c r="Q50" s="36"/>
      <c r="R50" s="79"/>
      <c r="S50" s="10"/>
    </row>
    <row r="51" spans="1:19" hidden="1" x14ac:dyDescent="0.25">
      <c r="A51" s="38"/>
      <c r="B51" s="99"/>
      <c r="C51" s="98"/>
      <c r="D51" s="40"/>
      <c r="E51" s="36"/>
      <c r="F51" s="97"/>
      <c r="G51" s="41"/>
      <c r="H51" s="41"/>
      <c r="I51" s="41"/>
      <c r="J51" s="41"/>
      <c r="K51" s="41"/>
      <c r="L51" s="41"/>
      <c r="M51" s="41"/>
      <c r="N51" s="36"/>
      <c r="O51" s="36"/>
      <c r="P51" s="36"/>
      <c r="Q51" s="36"/>
      <c r="R51" s="79"/>
      <c r="S51" s="10"/>
    </row>
    <row r="52" spans="1:19" hidden="1" x14ac:dyDescent="0.25">
      <c r="A52" s="38"/>
      <c r="B52" s="101"/>
      <c r="C52" s="98"/>
      <c r="D52" s="40"/>
      <c r="E52" s="36"/>
      <c r="F52" s="97"/>
      <c r="G52" s="41"/>
      <c r="H52" s="41"/>
      <c r="I52" s="41"/>
      <c r="J52" s="41"/>
      <c r="K52" s="41"/>
      <c r="L52" s="41"/>
      <c r="M52" s="41"/>
      <c r="N52" s="36"/>
      <c r="O52" s="36"/>
      <c r="P52" s="36"/>
      <c r="Q52" s="36"/>
      <c r="R52" s="79"/>
      <c r="S52" s="10"/>
    </row>
    <row r="53" spans="1:19" hidden="1" x14ac:dyDescent="0.25">
      <c r="A53" s="38"/>
      <c r="B53" s="99"/>
      <c r="C53" s="98"/>
      <c r="D53" s="40"/>
      <c r="E53" s="36"/>
      <c r="F53" s="97"/>
      <c r="G53" s="41"/>
      <c r="H53" s="41"/>
      <c r="I53" s="41"/>
      <c r="J53" s="41"/>
      <c r="K53" s="41"/>
      <c r="L53" s="41"/>
      <c r="M53" s="41"/>
      <c r="N53" s="36"/>
      <c r="O53" s="41"/>
      <c r="P53" s="36"/>
      <c r="Q53" s="36"/>
      <c r="R53" s="79"/>
      <c r="S53" s="10"/>
    </row>
    <row r="54" spans="1:19" hidden="1" x14ac:dyDescent="0.25">
      <c r="A54" s="38"/>
      <c r="B54" s="99"/>
      <c r="C54" s="98"/>
      <c r="D54" s="40"/>
      <c r="E54" s="36"/>
      <c r="F54" s="97"/>
      <c r="G54" s="41"/>
      <c r="H54" s="41"/>
      <c r="I54" s="41"/>
      <c r="J54" s="41"/>
      <c r="K54" s="41"/>
      <c r="L54" s="41"/>
      <c r="M54" s="41"/>
      <c r="N54" s="36"/>
      <c r="O54" s="36"/>
      <c r="P54" s="36"/>
      <c r="Q54" s="36"/>
      <c r="R54" s="79"/>
      <c r="S54" s="10"/>
    </row>
    <row r="55" spans="1:19" s="12" customFormat="1" hidden="1" x14ac:dyDescent="0.25">
      <c r="A55" s="42"/>
      <c r="B55" s="99"/>
      <c r="C55" s="98"/>
      <c r="D55" s="40"/>
      <c r="E55" s="36"/>
      <c r="F55" s="97"/>
      <c r="G55" s="44"/>
      <c r="H55" s="44"/>
      <c r="I55" s="44"/>
      <c r="J55" s="44"/>
      <c r="K55" s="44"/>
      <c r="L55" s="44"/>
      <c r="M55" s="44"/>
      <c r="N55" s="45"/>
      <c r="O55" s="45"/>
      <c r="P55" s="45"/>
      <c r="Q55" s="45"/>
      <c r="R55" s="80"/>
      <c r="S55" s="11"/>
    </row>
    <row r="56" spans="1:19" hidden="1" x14ac:dyDescent="0.25">
      <c r="A56" s="38"/>
      <c r="B56" s="99"/>
      <c r="C56" s="98"/>
      <c r="D56" s="40"/>
      <c r="E56" s="36"/>
      <c r="F56" s="97"/>
      <c r="G56" s="41"/>
      <c r="H56" s="41"/>
      <c r="I56" s="41"/>
      <c r="J56" s="41"/>
      <c r="K56" s="41"/>
      <c r="L56" s="41"/>
      <c r="M56" s="41"/>
      <c r="N56" s="36"/>
      <c r="O56" s="36"/>
      <c r="P56" s="36"/>
      <c r="Q56" s="36"/>
      <c r="R56" s="79"/>
      <c r="S56" s="10"/>
    </row>
    <row r="57" spans="1:19" hidden="1" x14ac:dyDescent="0.25">
      <c r="A57" s="38"/>
      <c r="B57" s="99"/>
      <c r="C57" s="98"/>
      <c r="D57" s="40"/>
      <c r="E57" s="36"/>
      <c r="F57" s="97"/>
      <c r="G57" s="41"/>
      <c r="H57" s="41"/>
      <c r="I57" s="41"/>
      <c r="J57" s="41"/>
      <c r="K57" s="41"/>
      <c r="L57" s="41"/>
      <c r="M57" s="41"/>
      <c r="N57" s="36"/>
      <c r="O57" s="36"/>
      <c r="P57" s="36"/>
      <c r="Q57" s="36"/>
      <c r="R57" s="82"/>
      <c r="S57" s="10"/>
    </row>
    <row r="58" spans="1:19" hidden="1" x14ac:dyDescent="0.25">
      <c r="A58" s="38"/>
      <c r="B58" s="99"/>
      <c r="C58" s="98"/>
      <c r="D58" s="40"/>
      <c r="E58" s="36"/>
      <c r="F58" s="97"/>
      <c r="G58" s="41"/>
      <c r="H58" s="41"/>
      <c r="I58" s="41"/>
      <c r="J58" s="41"/>
      <c r="K58" s="41"/>
      <c r="L58" s="41"/>
      <c r="M58" s="41"/>
      <c r="N58" s="36"/>
      <c r="O58" s="36"/>
      <c r="P58" s="36"/>
      <c r="Q58" s="36"/>
      <c r="R58" s="83"/>
      <c r="S58" s="10"/>
    </row>
    <row r="59" spans="1:19" hidden="1" x14ac:dyDescent="0.25">
      <c r="A59" s="38"/>
      <c r="B59" s="99"/>
      <c r="C59" s="98"/>
      <c r="D59" s="40"/>
      <c r="E59" s="36"/>
      <c r="F59" s="97"/>
      <c r="G59" s="41"/>
      <c r="H59" s="41"/>
      <c r="I59" s="41"/>
      <c r="J59" s="41"/>
      <c r="K59" s="41"/>
      <c r="L59" s="41"/>
      <c r="M59" s="41"/>
      <c r="N59" s="36"/>
      <c r="O59" s="36"/>
      <c r="P59" s="36"/>
      <c r="Q59" s="36"/>
      <c r="R59" s="84"/>
      <c r="S59" s="10"/>
    </row>
    <row r="60" spans="1:19" hidden="1" x14ac:dyDescent="0.25">
      <c r="A60" s="38"/>
      <c r="B60" s="99"/>
      <c r="C60" s="98"/>
      <c r="D60" s="40"/>
      <c r="E60" s="36"/>
      <c r="F60" s="97"/>
      <c r="G60" s="41"/>
      <c r="H60" s="41"/>
      <c r="I60" s="41"/>
      <c r="J60" s="41"/>
      <c r="K60" s="41"/>
      <c r="L60" s="41"/>
      <c r="M60" s="41"/>
      <c r="N60" s="36"/>
      <c r="O60" s="36"/>
      <c r="P60" s="36"/>
      <c r="Q60" s="36"/>
      <c r="R60" s="84"/>
      <c r="S60" s="10"/>
    </row>
    <row r="61" spans="1:19" hidden="1" x14ac:dyDescent="0.25">
      <c r="A61" s="38"/>
      <c r="B61" s="101"/>
      <c r="C61" s="98"/>
      <c r="D61" s="40"/>
      <c r="E61" s="36"/>
      <c r="F61" s="97"/>
      <c r="G61" s="41"/>
      <c r="H61" s="41"/>
      <c r="I61" s="41"/>
      <c r="J61" s="41"/>
      <c r="K61" s="41"/>
      <c r="L61" s="41"/>
      <c r="M61" s="41"/>
      <c r="N61" s="36"/>
      <c r="O61" s="36"/>
      <c r="P61" s="36"/>
      <c r="Q61" s="36"/>
      <c r="R61" s="84"/>
      <c r="S61" s="10"/>
    </row>
    <row r="62" spans="1:19" hidden="1" x14ac:dyDescent="0.25">
      <c r="A62" s="38"/>
      <c r="B62" s="99"/>
      <c r="C62" s="98"/>
      <c r="D62" s="40"/>
      <c r="E62" s="36"/>
      <c r="F62" s="97"/>
      <c r="G62" s="41"/>
      <c r="H62" s="41"/>
      <c r="I62" s="41"/>
      <c r="J62" s="41"/>
      <c r="K62" s="41"/>
      <c r="L62" s="41"/>
      <c r="M62" s="41"/>
      <c r="N62" s="36"/>
      <c r="O62" s="36"/>
      <c r="P62" s="36"/>
      <c r="Q62" s="36"/>
      <c r="R62" s="84"/>
      <c r="S62" s="10"/>
    </row>
    <row r="63" spans="1:19" hidden="1" x14ac:dyDescent="0.25">
      <c r="A63" s="38"/>
      <c r="B63" s="99"/>
      <c r="C63" s="98"/>
      <c r="D63" s="40"/>
      <c r="E63" s="36"/>
      <c r="F63" s="97"/>
      <c r="G63" s="41"/>
      <c r="H63" s="41"/>
      <c r="I63" s="41"/>
      <c r="J63" s="41"/>
      <c r="K63" s="41"/>
      <c r="L63" s="41"/>
      <c r="M63" s="41"/>
      <c r="N63" s="36"/>
      <c r="O63" s="36"/>
      <c r="P63" s="36"/>
      <c r="Q63" s="36"/>
      <c r="R63" s="84"/>
      <c r="S63" s="10"/>
    </row>
    <row r="64" spans="1:19" hidden="1" x14ac:dyDescent="0.25">
      <c r="A64" s="38"/>
      <c r="B64" s="99"/>
      <c r="C64" s="98"/>
      <c r="D64" s="40"/>
      <c r="E64" s="36"/>
      <c r="F64" s="97"/>
      <c r="G64" s="41"/>
      <c r="H64" s="41"/>
      <c r="I64" s="41"/>
      <c r="J64" s="41"/>
      <c r="K64" s="41"/>
      <c r="L64" s="41"/>
      <c r="M64" s="41"/>
      <c r="N64" s="36"/>
      <c r="O64" s="36"/>
      <c r="P64" s="36"/>
      <c r="Q64" s="36"/>
      <c r="R64" s="84"/>
      <c r="S64" s="10"/>
    </row>
    <row r="65" spans="1:19" hidden="1" x14ac:dyDescent="0.25">
      <c r="A65" s="38"/>
      <c r="B65" s="102"/>
      <c r="C65" s="103"/>
      <c r="D65" s="40"/>
      <c r="E65" s="36"/>
      <c r="F65" s="97"/>
      <c r="G65" s="41"/>
      <c r="H65" s="41"/>
      <c r="I65" s="41"/>
      <c r="J65" s="41"/>
      <c r="K65" s="41"/>
      <c r="L65" s="41"/>
      <c r="M65" s="41"/>
      <c r="N65" s="36"/>
      <c r="O65" s="36"/>
      <c r="P65" s="36"/>
      <c r="Q65" s="36"/>
      <c r="R65" s="84"/>
      <c r="S65" s="10"/>
    </row>
    <row r="66" spans="1:19" hidden="1" x14ac:dyDescent="0.25">
      <c r="A66" s="38"/>
      <c r="B66" s="99"/>
      <c r="C66" s="98"/>
      <c r="D66" s="40"/>
      <c r="E66" s="36"/>
      <c r="F66" s="97"/>
      <c r="G66" s="41"/>
      <c r="H66" s="41"/>
      <c r="I66" s="41"/>
      <c r="J66" s="41"/>
      <c r="K66" s="41"/>
      <c r="L66" s="41"/>
      <c r="M66" s="41"/>
      <c r="N66" s="36"/>
      <c r="O66" s="36"/>
      <c r="P66" s="36"/>
      <c r="Q66" s="36"/>
      <c r="R66" s="82"/>
      <c r="S66" s="10"/>
    </row>
    <row r="67" spans="1:19" s="12" customFormat="1" hidden="1" x14ac:dyDescent="0.25">
      <c r="A67" s="38"/>
      <c r="B67" s="99"/>
      <c r="C67" s="98"/>
      <c r="D67" s="40"/>
      <c r="E67" s="36"/>
      <c r="F67" s="97"/>
      <c r="G67" s="44"/>
      <c r="H67" s="44"/>
      <c r="I67" s="44"/>
      <c r="J67" s="44"/>
      <c r="K67" s="44"/>
      <c r="L67" s="44"/>
      <c r="M67" s="44"/>
      <c r="N67" s="45"/>
      <c r="O67" s="45"/>
      <c r="P67" s="45"/>
      <c r="Q67" s="45"/>
      <c r="R67" s="80"/>
      <c r="S67" s="11"/>
    </row>
    <row r="68" spans="1:19" hidden="1" x14ac:dyDescent="0.25">
      <c r="A68" s="38"/>
      <c r="B68" s="99"/>
      <c r="C68" s="100"/>
      <c r="D68" s="40"/>
      <c r="E68" s="36"/>
      <c r="F68" s="97"/>
      <c r="G68" s="41"/>
      <c r="H68" s="41"/>
      <c r="I68" s="41"/>
      <c r="J68" s="41"/>
      <c r="K68" s="41"/>
      <c r="L68" s="41"/>
      <c r="M68" s="41"/>
      <c r="N68" s="36"/>
      <c r="O68" s="36"/>
      <c r="P68" s="36"/>
      <c r="Q68" s="36"/>
      <c r="R68" s="37"/>
      <c r="S68" s="10"/>
    </row>
    <row r="69" spans="1:19" hidden="1" x14ac:dyDescent="0.25">
      <c r="A69" s="38"/>
      <c r="B69" s="99"/>
      <c r="C69" s="98"/>
      <c r="D69" s="40"/>
      <c r="E69" s="36"/>
      <c r="F69" s="97"/>
      <c r="G69" s="41"/>
      <c r="H69" s="41"/>
      <c r="I69" s="41"/>
      <c r="J69" s="41"/>
      <c r="K69" s="41"/>
      <c r="L69" s="41"/>
      <c r="M69" s="41"/>
      <c r="N69" s="36"/>
      <c r="O69" s="36"/>
      <c r="P69" s="36"/>
      <c r="Q69" s="36"/>
      <c r="R69" s="37"/>
      <c r="S69" s="10"/>
    </row>
    <row r="70" spans="1:19" hidden="1" x14ac:dyDescent="0.25">
      <c r="A70" s="38"/>
      <c r="B70" s="99"/>
      <c r="C70" s="98"/>
      <c r="D70" s="40"/>
      <c r="E70" s="36"/>
      <c r="F70" s="97"/>
      <c r="G70" s="41"/>
      <c r="H70" s="41"/>
      <c r="I70" s="41"/>
      <c r="J70" s="41"/>
      <c r="K70" s="41"/>
      <c r="L70" s="41"/>
      <c r="M70" s="41"/>
      <c r="N70" s="36"/>
      <c r="O70" s="41"/>
      <c r="P70" s="36"/>
      <c r="Q70" s="36"/>
      <c r="R70" s="37"/>
      <c r="S70" s="10"/>
    </row>
    <row r="71" spans="1:19" hidden="1" x14ac:dyDescent="0.25">
      <c r="A71" s="38"/>
      <c r="B71" s="99"/>
      <c r="C71" s="98"/>
      <c r="D71" s="40"/>
      <c r="E71" s="36"/>
      <c r="F71" s="97"/>
      <c r="G71" s="41"/>
      <c r="H71" s="41"/>
      <c r="I71" s="41"/>
      <c r="J71" s="41"/>
      <c r="K71" s="41"/>
      <c r="L71" s="41"/>
      <c r="M71" s="41"/>
      <c r="N71" s="36"/>
      <c r="O71" s="36"/>
      <c r="P71" s="36"/>
      <c r="Q71" s="36"/>
      <c r="R71" s="84"/>
      <c r="S71" s="10"/>
    </row>
    <row r="72" spans="1:19" hidden="1" x14ac:dyDescent="0.25">
      <c r="A72" s="38"/>
      <c r="B72" s="99"/>
      <c r="C72" s="98"/>
      <c r="D72" s="40"/>
      <c r="E72" s="36"/>
      <c r="F72" s="97"/>
      <c r="G72" s="41"/>
      <c r="H72" s="41"/>
      <c r="I72" s="41"/>
      <c r="J72" s="41"/>
      <c r="K72" s="41"/>
      <c r="L72" s="41"/>
      <c r="M72" s="41"/>
      <c r="N72" s="36"/>
      <c r="O72" s="36"/>
      <c r="P72" s="36"/>
      <c r="Q72" s="36"/>
      <c r="R72" s="84"/>
      <c r="S72" s="10"/>
    </row>
    <row r="73" spans="1:19" hidden="1" x14ac:dyDescent="0.25">
      <c r="A73" s="38"/>
      <c r="B73" s="99"/>
      <c r="C73" s="98"/>
      <c r="D73" s="40"/>
      <c r="E73" s="36"/>
      <c r="F73" s="97"/>
      <c r="G73" s="41"/>
      <c r="H73" s="41"/>
      <c r="I73" s="41"/>
      <c r="J73" s="41"/>
      <c r="K73" s="41"/>
      <c r="L73" s="41"/>
      <c r="M73" s="41"/>
      <c r="N73" s="36"/>
      <c r="O73" s="36"/>
      <c r="P73" s="36"/>
      <c r="Q73" s="36"/>
      <c r="R73" s="84"/>
      <c r="S73" s="10"/>
    </row>
    <row r="74" spans="1:19" hidden="1" x14ac:dyDescent="0.25">
      <c r="A74" s="38"/>
      <c r="B74" s="99"/>
      <c r="C74" s="98"/>
      <c r="D74" s="40"/>
      <c r="E74" s="36"/>
      <c r="F74" s="97"/>
      <c r="G74" s="41"/>
      <c r="H74" s="41"/>
      <c r="I74" s="41"/>
      <c r="J74" s="41"/>
      <c r="K74" s="41"/>
      <c r="L74" s="41"/>
      <c r="M74" s="41"/>
      <c r="N74" s="36"/>
      <c r="O74" s="36"/>
      <c r="P74" s="36"/>
      <c r="Q74" s="36"/>
      <c r="R74" s="82"/>
      <c r="S74" s="10"/>
    </row>
    <row r="75" spans="1:19" s="12" customFormat="1" hidden="1" x14ac:dyDescent="0.25">
      <c r="A75" s="38"/>
      <c r="B75" s="99"/>
      <c r="C75" s="98"/>
      <c r="D75" s="40"/>
      <c r="E75" s="36"/>
      <c r="F75" s="97"/>
      <c r="G75" s="44"/>
      <c r="H75" s="44"/>
      <c r="I75" s="44"/>
      <c r="J75" s="44"/>
      <c r="K75" s="44"/>
      <c r="L75" s="44"/>
      <c r="M75" s="44"/>
      <c r="N75" s="45"/>
      <c r="O75" s="45"/>
      <c r="P75" s="45"/>
      <c r="Q75" s="45"/>
      <c r="R75" s="80"/>
      <c r="S75" s="11"/>
    </row>
    <row r="76" spans="1:19" hidden="1" x14ac:dyDescent="0.25">
      <c r="A76" s="38"/>
      <c r="B76" s="99"/>
      <c r="C76" s="98"/>
      <c r="D76" s="40"/>
      <c r="E76" s="36"/>
      <c r="F76" s="97"/>
      <c r="G76" s="41"/>
      <c r="H76" s="41"/>
      <c r="I76" s="41"/>
      <c r="J76" s="41"/>
      <c r="K76" s="41"/>
      <c r="L76" s="41"/>
      <c r="M76" s="41"/>
      <c r="N76" s="36"/>
      <c r="O76" s="36"/>
      <c r="P76" s="36"/>
      <c r="Q76" s="36"/>
      <c r="R76" s="37"/>
      <c r="S76" s="10"/>
    </row>
    <row r="77" spans="1:19" hidden="1" x14ac:dyDescent="0.25">
      <c r="A77" s="38"/>
      <c r="B77" s="99"/>
      <c r="C77" s="98"/>
      <c r="D77" s="40"/>
      <c r="E77" s="36"/>
      <c r="F77" s="97"/>
      <c r="G77" s="41"/>
      <c r="H77" s="41"/>
      <c r="I77" s="41"/>
      <c r="J77" s="41"/>
      <c r="K77" s="41"/>
      <c r="L77" s="41"/>
      <c r="M77" s="41"/>
      <c r="N77" s="36"/>
      <c r="O77" s="36"/>
      <c r="P77" s="36"/>
      <c r="Q77" s="36"/>
      <c r="R77" s="37"/>
      <c r="S77" s="10"/>
    </row>
    <row r="78" spans="1:19" hidden="1" x14ac:dyDescent="0.25">
      <c r="A78" s="38"/>
      <c r="B78" s="99"/>
      <c r="C78" s="98"/>
      <c r="D78" s="40"/>
      <c r="E78" s="36"/>
      <c r="F78" s="97"/>
      <c r="G78" s="41"/>
      <c r="H78" s="41"/>
      <c r="I78" s="41"/>
      <c r="J78" s="41"/>
      <c r="K78" s="41"/>
      <c r="L78" s="41"/>
      <c r="M78" s="41"/>
      <c r="N78" s="36"/>
      <c r="O78" s="41"/>
      <c r="P78" s="36"/>
      <c r="Q78" s="36"/>
      <c r="R78" s="37"/>
      <c r="S78" s="10"/>
    </row>
    <row r="79" spans="1:19" hidden="1" x14ac:dyDescent="0.25">
      <c r="A79" s="38"/>
      <c r="B79" s="99"/>
      <c r="C79" s="98"/>
      <c r="D79" s="40"/>
      <c r="E79" s="36"/>
      <c r="F79" s="97"/>
      <c r="G79" s="41"/>
      <c r="H79" s="41"/>
      <c r="I79" s="41"/>
      <c r="J79" s="41"/>
      <c r="K79" s="41"/>
      <c r="L79" s="41"/>
      <c r="M79" s="41"/>
      <c r="N79" s="36"/>
      <c r="O79" s="36"/>
      <c r="P79" s="36"/>
      <c r="Q79" s="36"/>
      <c r="R79" s="84"/>
      <c r="S79" s="10"/>
    </row>
    <row r="80" spans="1:19" hidden="1" x14ac:dyDescent="0.25">
      <c r="A80" s="38"/>
      <c r="B80" s="99"/>
      <c r="C80" s="98"/>
      <c r="D80" s="40"/>
      <c r="E80" s="36"/>
      <c r="F80" s="97"/>
      <c r="G80" s="41"/>
      <c r="H80" s="41"/>
      <c r="I80" s="41"/>
      <c r="J80" s="41"/>
      <c r="K80" s="41"/>
      <c r="L80" s="41"/>
      <c r="M80" s="41"/>
      <c r="N80" s="36"/>
      <c r="O80" s="36"/>
      <c r="P80" s="36"/>
      <c r="Q80" s="36"/>
      <c r="R80" s="84"/>
      <c r="S80" s="10"/>
    </row>
    <row r="81" spans="1:19" hidden="1" x14ac:dyDescent="0.25">
      <c r="A81" s="38"/>
      <c r="B81" s="99"/>
      <c r="C81" s="98"/>
      <c r="D81" s="40"/>
      <c r="E81" s="36"/>
      <c r="F81" s="97"/>
      <c r="G81" s="41"/>
      <c r="H81" s="41"/>
      <c r="I81" s="41"/>
      <c r="J81" s="41"/>
      <c r="K81" s="41"/>
      <c r="L81" s="41"/>
      <c r="M81" s="41"/>
      <c r="N81" s="36"/>
      <c r="O81" s="36"/>
      <c r="P81" s="36"/>
      <c r="Q81" s="36"/>
      <c r="R81" s="84"/>
      <c r="S81" s="10"/>
    </row>
    <row r="82" spans="1:19" hidden="1" x14ac:dyDescent="0.25">
      <c r="A82" s="38"/>
      <c r="B82" s="99"/>
      <c r="C82" s="98"/>
      <c r="D82" s="40"/>
      <c r="E82" s="36"/>
      <c r="F82" s="97"/>
      <c r="G82" s="41"/>
      <c r="H82" s="41"/>
      <c r="I82" s="41"/>
      <c r="J82" s="41"/>
      <c r="K82" s="41"/>
      <c r="L82" s="41"/>
      <c r="M82" s="41"/>
      <c r="N82" s="36"/>
      <c r="O82" s="36"/>
      <c r="P82" s="36"/>
      <c r="Q82" s="36"/>
      <c r="R82" s="82"/>
      <c r="S82" s="10"/>
    </row>
    <row r="83" spans="1:19" s="12" customFormat="1" hidden="1" x14ac:dyDescent="0.25">
      <c r="A83" s="38"/>
      <c r="B83" s="99"/>
      <c r="C83" s="98"/>
      <c r="D83" s="40"/>
      <c r="E83" s="36"/>
      <c r="F83" s="97"/>
      <c r="G83" s="44"/>
      <c r="H83" s="44"/>
      <c r="I83" s="44"/>
      <c r="J83" s="44"/>
      <c r="K83" s="44"/>
      <c r="L83" s="44"/>
      <c r="M83" s="44"/>
      <c r="N83" s="45"/>
      <c r="O83" s="45"/>
      <c r="P83" s="45"/>
      <c r="Q83" s="45"/>
      <c r="R83" s="80"/>
      <c r="S83" s="11"/>
    </row>
    <row r="84" spans="1:19" hidden="1" x14ac:dyDescent="0.25">
      <c r="A84" s="38"/>
      <c r="B84" s="99"/>
      <c r="C84" s="98"/>
      <c r="D84" s="40"/>
      <c r="E84" s="36"/>
      <c r="F84" s="97"/>
      <c r="G84" s="41"/>
      <c r="H84" s="41"/>
      <c r="I84" s="41"/>
      <c r="J84" s="41"/>
      <c r="K84" s="41"/>
      <c r="L84" s="41"/>
      <c r="M84" s="41"/>
      <c r="N84" s="36"/>
      <c r="O84" s="36"/>
      <c r="P84" s="36"/>
      <c r="Q84" s="36"/>
      <c r="R84" s="37"/>
      <c r="S84" s="10"/>
    </row>
    <row r="85" spans="1:19" hidden="1" x14ac:dyDescent="0.25">
      <c r="A85" s="38"/>
      <c r="B85" s="99"/>
      <c r="C85" s="98"/>
      <c r="D85" s="40"/>
      <c r="E85" s="36"/>
      <c r="F85" s="97"/>
      <c r="G85" s="41"/>
      <c r="H85" s="41"/>
      <c r="I85" s="41"/>
      <c r="J85" s="41"/>
      <c r="K85" s="41"/>
      <c r="L85" s="41"/>
      <c r="M85" s="41"/>
      <c r="N85" s="36"/>
      <c r="O85" s="36"/>
      <c r="P85" s="36"/>
      <c r="Q85" s="36"/>
      <c r="R85" s="37"/>
      <c r="S85" s="10"/>
    </row>
    <row r="86" spans="1:19" hidden="1" x14ac:dyDescent="0.25">
      <c r="A86" s="38"/>
      <c r="B86" s="101"/>
      <c r="C86" s="98"/>
      <c r="D86" s="40"/>
      <c r="E86" s="36"/>
      <c r="F86" s="97"/>
      <c r="G86" s="41"/>
      <c r="H86" s="41"/>
      <c r="I86" s="41"/>
      <c r="J86" s="41"/>
      <c r="K86" s="41"/>
      <c r="L86" s="41"/>
      <c r="M86" s="41"/>
      <c r="N86" s="36"/>
      <c r="O86" s="41"/>
      <c r="P86" s="36"/>
      <c r="Q86" s="36"/>
      <c r="R86" s="37"/>
      <c r="S86" s="10"/>
    </row>
    <row r="87" spans="1:19" hidden="1" x14ac:dyDescent="0.25">
      <c r="A87" s="38"/>
      <c r="B87" s="99"/>
      <c r="C87" s="98"/>
      <c r="D87" s="40"/>
      <c r="E87" s="36"/>
      <c r="F87" s="97"/>
      <c r="G87" s="41"/>
      <c r="H87" s="41"/>
      <c r="I87" s="41"/>
      <c r="J87" s="41"/>
      <c r="K87" s="41"/>
      <c r="L87" s="41"/>
      <c r="M87" s="41"/>
      <c r="N87" s="36"/>
      <c r="O87" s="36"/>
      <c r="P87" s="36"/>
      <c r="Q87" s="36"/>
      <c r="R87" s="84"/>
      <c r="S87" s="10"/>
    </row>
    <row r="88" spans="1:19" hidden="1" x14ac:dyDescent="0.25">
      <c r="A88" s="38"/>
      <c r="B88" s="99"/>
      <c r="C88" s="98"/>
      <c r="D88" s="40"/>
      <c r="E88" s="36"/>
      <c r="F88" s="97"/>
      <c r="G88" s="41"/>
      <c r="H88" s="41"/>
      <c r="I88" s="41"/>
      <c r="J88" s="41"/>
      <c r="K88" s="41"/>
      <c r="L88" s="41"/>
      <c r="M88" s="41"/>
      <c r="N88" s="36"/>
      <c r="O88" s="36"/>
      <c r="P88" s="36"/>
      <c r="Q88" s="36"/>
      <c r="R88" s="84"/>
      <c r="S88" s="10"/>
    </row>
    <row r="89" spans="1:19" hidden="1" x14ac:dyDescent="0.25">
      <c r="A89" s="38"/>
      <c r="B89" s="99"/>
      <c r="C89" s="98"/>
      <c r="D89" s="40"/>
      <c r="E89" s="36"/>
      <c r="F89" s="97"/>
      <c r="G89" s="41"/>
      <c r="H89" s="41"/>
      <c r="I89" s="41"/>
      <c r="J89" s="41"/>
      <c r="K89" s="41"/>
      <c r="L89" s="41"/>
      <c r="M89" s="41"/>
      <c r="N89" s="36"/>
      <c r="O89" s="36"/>
      <c r="P89" s="36"/>
      <c r="Q89" s="36"/>
      <c r="R89" s="84"/>
      <c r="S89" s="10"/>
    </row>
    <row r="90" spans="1:19" hidden="1" x14ac:dyDescent="0.25">
      <c r="A90" s="38"/>
      <c r="B90" s="99"/>
      <c r="C90" s="98"/>
      <c r="D90" s="40"/>
      <c r="E90" s="36"/>
      <c r="F90" s="97"/>
      <c r="G90" s="41"/>
      <c r="H90" s="41"/>
      <c r="I90" s="41"/>
      <c r="J90" s="41"/>
      <c r="K90" s="41"/>
      <c r="L90" s="41"/>
      <c r="M90" s="41"/>
      <c r="N90" s="36"/>
      <c r="O90" s="36"/>
      <c r="P90" s="36"/>
      <c r="Q90" s="36"/>
      <c r="R90" s="82"/>
      <c r="S90" s="10"/>
    </row>
    <row r="91" spans="1:19" s="12" customFormat="1" hidden="1" x14ac:dyDescent="0.25">
      <c r="A91" s="38"/>
      <c r="B91" s="99"/>
      <c r="C91" s="98"/>
      <c r="D91" s="40"/>
      <c r="E91" s="36"/>
      <c r="F91" s="97"/>
      <c r="G91" s="44"/>
      <c r="H91" s="44"/>
      <c r="I91" s="44"/>
      <c r="J91" s="44"/>
      <c r="K91" s="44"/>
      <c r="L91" s="44"/>
      <c r="M91" s="44"/>
      <c r="N91" s="45"/>
      <c r="O91" s="45"/>
      <c r="P91" s="45"/>
      <c r="Q91" s="45"/>
      <c r="R91" s="80"/>
      <c r="S91" s="11"/>
    </row>
    <row r="92" spans="1:19" s="12" customFormat="1" hidden="1" x14ac:dyDescent="0.25">
      <c r="A92" s="38"/>
      <c r="B92" s="99"/>
      <c r="C92" s="98"/>
      <c r="D92" s="40"/>
      <c r="E92" s="36"/>
      <c r="F92" s="97"/>
      <c r="G92" s="44"/>
      <c r="H92" s="44"/>
      <c r="I92" s="44"/>
      <c r="J92" s="44"/>
      <c r="K92" s="44"/>
      <c r="L92" s="44"/>
      <c r="M92" s="44"/>
      <c r="N92" s="45"/>
      <c r="O92" s="45"/>
      <c r="P92" s="45"/>
      <c r="Q92" s="45"/>
      <c r="R92" s="80"/>
      <c r="S92" s="11"/>
    </row>
    <row r="93" spans="1:19" hidden="1" x14ac:dyDescent="0.25">
      <c r="A93" s="38"/>
      <c r="B93" s="99"/>
      <c r="C93" s="98"/>
      <c r="D93" s="40"/>
      <c r="E93" s="36"/>
      <c r="F93" s="97"/>
      <c r="G93" s="41"/>
      <c r="H93" s="41"/>
      <c r="I93" s="41"/>
      <c r="J93" s="41"/>
      <c r="K93" s="41"/>
      <c r="L93" s="41"/>
      <c r="M93" s="41"/>
      <c r="N93" s="36"/>
      <c r="O93" s="36"/>
      <c r="P93" s="36"/>
      <c r="Q93" s="36"/>
      <c r="R93" s="37"/>
      <c r="S93" s="10"/>
    </row>
    <row r="94" spans="1:19" hidden="1" x14ac:dyDescent="0.25">
      <c r="A94" s="38"/>
      <c r="B94" s="99"/>
      <c r="C94" s="98"/>
      <c r="D94" s="40"/>
      <c r="E94" s="36"/>
      <c r="F94" s="97"/>
      <c r="G94" s="41"/>
      <c r="H94" s="41"/>
      <c r="I94" s="41"/>
      <c r="J94" s="41"/>
      <c r="K94" s="41"/>
      <c r="L94" s="41"/>
      <c r="M94" s="41"/>
      <c r="N94" s="36"/>
      <c r="O94" s="36"/>
      <c r="P94" s="36"/>
      <c r="Q94" s="36"/>
      <c r="R94" s="37"/>
      <c r="S94" s="10"/>
    </row>
    <row r="95" spans="1:19" hidden="1" x14ac:dyDescent="0.25">
      <c r="A95" s="38"/>
      <c r="B95" s="99"/>
      <c r="C95" s="100"/>
      <c r="D95" s="40"/>
      <c r="E95" s="36"/>
      <c r="F95" s="97"/>
      <c r="G95" s="41"/>
      <c r="H95" s="41"/>
      <c r="I95" s="41"/>
      <c r="J95" s="41"/>
      <c r="K95" s="41"/>
      <c r="L95" s="41"/>
      <c r="M95" s="41"/>
      <c r="N95" s="36"/>
      <c r="O95" s="41"/>
      <c r="P95" s="36"/>
      <c r="Q95" s="36"/>
      <c r="R95" s="37"/>
      <c r="S95" s="10"/>
    </row>
    <row r="96" spans="1:19" hidden="1" x14ac:dyDescent="0.25">
      <c r="A96" s="85"/>
      <c r="B96" s="104"/>
      <c r="C96" s="105"/>
      <c r="D96" s="86"/>
      <c r="E96" s="87"/>
      <c r="F96" s="106"/>
      <c r="G96" s="88"/>
      <c r="H96" s="88"/>
      <c r="I96" s="88"/>
      <c r="J96" s="88"/>
      <c r="K96" s="88"/>
      <c r="L96" s="88"/>
      <c r="M96" s="88"/>
      <c r="N96" s="87"/>
      <c r="O96" s="88"/>
      <c r="P96" s="87"/>
      <c r="Q96" s="87"/>
      <c r="R96" s="48"/>
      <c r="S96" s="10"/>
    </row>
    <row r="97" spans="1:20" ht="15.75" customHeight="1" x14ac:dyDescent="0.25">
      <c r="A97" s="357" t="s">
        <v>493</v>
      </c>
      <c r="B97" s="357"/>
      <c r="C97" s="357"/>
      <c r="D97" s="357"/>
      <c r="E97" s="357"/>
      <c r="F97" s="357"/>
      <c r="G97" s="357"/>
      <c r="H97" s="357"/>
      <c r="I97" s="357"/>
      <c r="J97" s="357"/>
      <c r="K97" s="357"/>
      <c r="L97" s="357"/>
      <c r="M97" s="357"/>
      <c r="N97" s="357"/>
      <c r="O97" s="357"/>
      <c r="P97" s="357"/>
      <c r="Q97" s="357"/>
      <c r="R97" s="357"/>
      <c r="S97" s="10"/>
    </row>
    <row r="98" spans="1:20" x14ac:dyDescent="0.25">
      <c r="A98" s="318" t="s">
        <v>436</v>
      </c>
      <c r="B98" s="318"/>
      <c r="C98" s="318"/>
      <c r="D98" s="318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6"/>
    </row>
    <row r="99" spans="1:20" hidden="1" x14ac:dyDescent="0.25">
      <c r="A99" s="320" t="s">
        <v>27</v>
      </c>
      <c r="B99" s="321" t="s">
        <v>148</v>
      </c>
      <c r="C99" s="322"/>
      <c r="D99" s="325" t="s">
        <v>30</v>
      </c>
      <c r="E99" s="326"/>
      <c r="F99" s="326"/>
      <c r="G99" s="326"/>
      <c r="H99" s="326"/>
      <c r="I99" s="326"/>
      <c r="J99" s="326"/>
      <c r="K99" s="326"/>
      <c r="L99" s="326"/>
      <c r="M99" s="326"/>
      <c r="N99" s="326"/>
      <c r="O99" s="327"/>
      <c r="P99" s="309" t="s">
        <v>41</v>
      </c>
      <c r="Q99" s="328" t="s">
        <v>31</v>
      </c>
      <c r="R99" s="309" t="s">
        <v>9</v>
      </c>
      <c r="S99" s="6"/>
    </row>
    <row r="100" spans="1:20" ht="25.5" hidden="1" x14ac:dyDescent="0.25">
      <c r="A100" s="320"/>
      <c r="B100" s="323"/>
      <c r="C100" s="324"/>
      <c r="D100" s="49" t="s">
        <v>32</v>
      </c>
      <c r="E100" s="50" t="s">
        <v>33</v>
      </c>
      <c r="F100" s="50" t="s">
        <v>34</v>
      </c>
      <c r="G100" s="50" t="s">
        <v>35</v>
      </c>
      <c r="H100" s="50"/>
      <c r="I100" s="50"/>
      <c r="J100" s="50"/>
      <c r="K100" s="50"/>
      <c r="L100" s="50"/>
      <c r="M100" s="50" t="s">
        <v>150</v>
      </c>
      <c r="N100" s="50" t="s">
        <v>323</v>
      </c>
      <c r="O100" s="50" t="s">
        <v>149</v>
      </c>
      <c r="P100" s="310"/>
      <c r="Q100" s="328"/>
      <c r="R100" s="310"/>
      <c r="S100" s="6"/>
    </row>
    <row r="101" spans="1:20" s="24" customFormat="1" hidden="1" x14ac:dyDescent="0.25">
      <c r="A101" s="51" t="s">
        <v>37</v>
      </c>
      <c r="B101" s="330" t="s">
        <v>429</v>
      </c>
      <c r="C101" s="331"/>
      <c r="D101" s="52">
        <f t="shared" ref="D101:Q101" si="3">SUM(D102:D107)</f>
        <v>0</v>
      </c>
      <c r="E101" s="52">
        <f t="shared" si="3"/>
        <v>0</v>
      </c>
      <c r="F101" s="52">
        <f t="shared" si="3"/>
        <v>0</v>
      </c>
      <c r="G101" s="53">
        <f t="shared" si="3"/>
        <v>0</v>
      </c>
      <c r="H101" s="259"/>
      <c r="I101" s="259"/>
      <c r="J101" s="259"/>
      <c r="K101" s="259"/>
      <c r="L101" s="259"/>
      <c r="M101" s="54">
        <f t="shared" si="3"/>
        <v>0</v>
      </c>
      <c r="N101" s="52">
        <f t="shared" si="3"/>
        <v>0</v>
      </c>
      <c r="O101" s="55">
        <f t="shared" si="3"/>
        <v>0</v>
      </c>
      <c r="P101" s="56">
        <f t="shared" si="3"/>
        <v>0</v>
      </c>
      <c r="Q101" s="57">
        <f t="shared" si="3"/>
        <v>0</v>
      </c>
      <c r="R101" s="58"/>
      <c r="S101" s="23"/>
      <c r="T101" s="25"/>
    </row>
    <row r="102" spans="1:20" hidden="1" x14ac:dyDescent="0.25">
      <c r="A102" s="59"/>
      <c r="B102" s="332"/>
      <c r="C102" s="333"/>
      <c r="D102" s="60"/>
      <c r="E102" s="60"/>
      <c r="F102" s="60"/>
      <c r="G102" s="61"/>
      <c r="H102" s="61"/>
      <c r="I102" s="61"/>
      <c r="J102" s="61"/>
      <c r="K102" s="61"/>
      <c r="L102" s="61"/>
      <c r="M102" s="62"/>
      <c r="N102" s="63"/>
      <c r="O102" s="64"/>
      <c r="P102" s="65"/>
      <c r="Q102" s="66"/>
      <c r="R102" s="67"/>
      <c r="S102" s="6"/>
    </row>
    <row r="103" spans="1:20" hidden="1" x14ac:dyDescent="0.25">
      <c r="A103" s="59"/>
      <c r="B103" s="332"/>
      <c r="C103" s="333"/>
      <c r="D103" s="60"/>
      <c r="E103" s="60"/>
      <c r="F103" s="60"/>
      <c r="G103" s="61"/>
      <c r="H103" s="61"/>
      <c r="I103" s="61"/>
      <c r="J103" s="61"/>
      <c r="K103" s="61"/>
      <c r="L103" s="61"/>
      <c r="M103" s="62"/>
      <c r="N103" s="68"/>
      <c r="O103" s="69"/>
      <c r="P103" s="65"/>
      <c r="Q103" s="66"/>
      <c r="R103" s="67"/>
      <c r="S103" s="6"/>
    </row>
    <row r="104" spans="1:20" hidden="1" x14ac:dyDescent="0.25">
      <c r="A104" s="59"/>
      <c r="B104" s="332"/>
      <c r="C104" s="333"/>
      <c r="D104" s="60"/>
      <c r="E104" s="60"/>
      <c r="F104" s="60"/>
      <c r="G104" s="61"/>
      <c r="H104" s="61"/>
      <c r="I104" s="61"/>
      <c r="J104" s="61"/>
      <c r="K104" s="61"/>
      <c r="L104" s="61"/>
      <c r="M104" s="63"/>
      <c r="N104" s="68"/>
      <c r="O104" s="69"/>
      <c r="P104" s="65"/>
      <c r="Q104" s="66"/>
      <c r="R104" s="67"/>
      <c r="S104" s="6"/>
    </row>
    <row r="105" spans="1:20" hidden="1" x14ac:dyDescent="0.25">
      <c r="A105" s="59"/>
      <c r="B105" s="332"/>
      <c r="C105" s="333"/>
      <c r="D105" s="60"/>
      <c r="E105" s="60"/>
      <c r="F105" s="60"/>
      <c r="G105" s="61"/>
      <c r="H105" s="61"/>
      <c r="I105" s="61"/>
      <c r="J105" s="61"/>
      <c r="K105" s="61"/>
      <c r="L105" s="61"/>
      <c r="M105" s="62"/>
      <c r="N105" s="68"/>
      <c r="O105" s="69"/>
      <c r="P105" s="65"/>
      <c r="Q105" s="66"/>
      <c r="R105" s="67"/>
      <c r="S105" s="6"/>
    </row>
    <row r="106" spans="1:20" hidden="1" x14ac:dyDescent="0.25">
      <c r="A106" s="59"/>
      <c r="B106" s="334"/>
      <c r="C106" s="334"/>
      <c r="D106" s="60"/>
      <c r="E106" s="60"/>
      <c r="F106" s="60"/>
      <c r="G106" s="61"/>
      <c r="H106" s="61"/>
      <c r="I106" s="61"/>
      <c r="J106" s="61"/>
      <c r="K106" s="61"/>
      <c r="L106" s="61"/>
      <c r="M106" s="62"/>
      <c r="N106" s="68"/>
      <c r="O106" s="69"/>
      <c r="P106" s="65"/>
      <c r="Q106" s="66"/>
      <c r="R106" s="67"/>
      <c r="S106" s="6"/>
    </row>
    <row r="107" spans="1:20" hidden="1" x14ac:dyDescent="0.25">
      <c r="A107" s="70"/>
      <c r="B107" s="335"/>
      <c r="C107" s="335"/>
      <c r="D107" s="71"/>
      <c r="E107" s="71"/>
      <c r="F107" s="71"/>
      <c r="G107" s="72"/>
      <c r="H107" s="72"/>
      <c r="I107" s="72"/>
      <c r="J107" s="72"/>
      <c r="K107" s="72"/>
      <c r="L107" s="72"/>
      <c r="M107" s="73"/>
      <c r="N107" s="74"/>
      <c r="O107" s="75"/>
      <c r="P107" s="76"/>
      <c r="Q107" s="77"/>
      <c r="R107" s="78"/>
      <c r="S107" s="6"/>
    </row>
    <row r="108" spans="1:20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336" t="s">
        <v>40</v>
      </c>
      <c r="N108" s="336"/>
      <c r="O108" s="336"/>
      <c r="P108" s="336"/>
      <c r="Q108" s="336"/>
      <c r="R108" s="336"/>
      <c r="S108" s="6"/>
    </row>
    <row r="109" spans="1:20" ht="15.4" customHeight="1" x14ac:dyDescent="0.25">
      <c r="A109" s="305" t="s">
        <v>19</v>
      </c>
      <c r="B109" s="305"/>
      <c r="C109" s="305"/>
      <c r="E109" s="305" t="s">
        <v>20</v>
      </c>
      <c r="F109" s="305"/>
      <c r="G109" s="2"/>
      <c r="H109" s="2"/>
      <c r="I109" s="2"/>
      <c r="J109" s="2"/>
      <c r="K109" s="2"/>
      <c r="L109" s="2"/>
      <c r="M109" s="305" t="s">
        <v>21</v>
      </c>
      <c r="N109" s="305"/>
      <c r="O109" s="305"/>
      <c r="P109" s="305"/>
      <c r="Q109" s="305"/>
      <c r="R109" s="305"/>
      <c r="S109" s="6"/>
    </row>
    <row r="110" spans="1:20" ht="15.4" customHeight="1" x14ac:dyDescent="0.25">
      <c r="A110" s="7"/>
      <c r="B110" s="3"/>
      <c r="C110" s="13"/>
      <c r="E110" s="3"/>
      <c r="F110" s="3"/>
      <c r="G110" s="3"/>
      <c r="H110" s="3"/>
      <c r="I110" s="3"/>
      <c r="J110" s="3"/>
      <c r="K110" s="3"/>
      <c r="L110" s="3"/>
      <c r="N110" s="3"/>
      <c r="O110" s="7"/>
      <c r="P110" s="3"/>
      <c r="Q110" s="3"/>
      <c r="R110" s="3"/>
      <c r="S110" s="6"/>
    </row>
    <row r="111" spans="1:20" ht="40.5" customHeight="1" x14ac:dyDescent="0.25">
      <c r="A111" s="7"/>
      <c r="B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6"/>
    </row>
    <row r="112" spans="1:20" ht="18" customHeight="1" x14ac:dyDescent="0.25">
      <c r="A112" s="329" t="s">
        <v>152</v>
      </c>
      <c r="B112" s="329"/>
      <c r="C112" s="329"/>
      <c r="E112" s="329" t="s">
        <v>153</v>
      </c>
      <c r="F112" s="329"/>
      <c r="G112" s="19"/>
      <c r="H112" s="19"/>
      <c r="I112" s="19"/>
      <c r="J112" s="19"/>
      <c r="K112" s="19"/>
      <c r="L112" s="19"/>
      <c r="M112" s="329" t="s">
        <v>44</v>
      </c>
      <c r="N112" s="329"/>
      <c r="O112" s="329"/>
      <c r="P112" s="329"/>
      <c r="Q112" s="329"/>
      <c r="R112" s="329"/>
      <c r="S112" s="6"/>
    </row>
    <row r="113" spans="1:19" x14ac:dyDescent="0.25">
      <c r="A113" s="5"/>
      <c r="B113" s="5"/>
      <c r="C113" s="5"/>
      <c r="D113" s="4"/>
      <c r="E113" s="5"/>
      <c r="F113" s="5"/>
      <c r="G113" s="5"/>
      <c r="H113" s="5"/>
      <c r="I113" s="5"/>
      <c r="J113" s="5"/>
      <c r="K113" s="5"/>
      <c r="L113" s="5"/>
      <c r="N113" s="2"/>
      <c r="O113" s="5"/>
      <c r="P113" s="5"/>
      <c r="Q113" s="5"/>
      <c r="R113" s="2"/>
      <c r="S113" s="6"/>
    </row>
    <row r="114" spans="1:19" x14ac:dyDescent="0.25">
      <c r="A114" s="337" t="s">
        <v>22</v>
      </c>
      <c r="B114" s="337"/>
      <c r="C114" s="337"/>
      <c r="D114" s="337"/>
      <c r="E114" s="337"/>
      <c r="F114" s="337"/>
      <c r="G114" s="337"/>
      <c r="H114" s="337"/>
      <c r="I114" s="337"/>
      <c r="J114" s="337"/>
      <c r="K114" s="337"/>
      <c r="L114" s="337"/>
      <c r="M114" s="337"/>
      <c r="N114" s="337"/>
      <c r="O114" s="337"/>
      <c r="P114" s="337"/>
      <c r="Q114" s="337"/>
      <c r="R114" s="337"/>
      <c r="S114" s="6"/>
    </row>
    <row r="115" spans="1:19" x14ac:dyDescent="0.25">
      <c r="A115" s="5"/>
      <c r="B115" s="5"/>
      <c r="C115" s="5"/>
      <c r="D115" s="5"/>
      <c r="E115" s="5"/>
      <c r="F115" s="5"/>
      <c r="G115" s="338" t="s">
        <v>24</v>
      </c>
      <c r="H115" s="338"/>
      <c r="I115" s="338"/>
      <c r="J115" s="338"/>
      <c r="K115" s="338"/>
      <c r="L115" s="338"/>
      <c r="M115" s="338"/>
      <c r="N115" s="338"/>
      <c r="O115" s="338"/>
      <c r="P115" s="338"/>
      <c r="Q115" s="338"/>
      <c r="R115" s="338"/>
      <c r="S115" s="6"/>
    </row>
    <row r="116" spans="1:19" x14ac:dyDescent="0.25">
      <c r="A116" s="7"/>
      <c r="B116" s="305" t="s">
        <v>23</v>
      </c>
      <c r="C116" s="305"/>
      <c r="D116" s="305"/>
      <c r="E116" s="7"/>
      <c r="F116" s="7"/>
      <c r="G116" s="305" t="s">
        <v>39</v>
      </c>
      <c r="H116" s="305"/>
      <c r="I116" s="305"/>
      <c r="J116" s="305"/>
      <c r="K116" s="305"/>
      <c r="L116" s="305"/>
      <c r="M116" s="305"/>
      <c r="N116" s="305"/>
      <c r="O116" s="305"/>
      <c r="P116" s="305"/>
      <c r="Q116" s="305"/>
      <c r="R116" s="305"/>
      <c r="S116" s="6"/>
    </row>
    <row r="117" spans="1:19" x14ac:dyDescent="0.25">
      <c r="A117" s="2"/>
      <c r="B117" s="305"/>
      <c r="C117" s="305"/>
      <c r="D117" s="305"/>
      <c r="E117" s="7"/>
      <c r="F117" s="7"/>
      <c r="G117" s="305"/>
      <c r="H117" s="305"/>
      <c r="I117" s="305"/>
      <c r="J117" s="305"/>
      <c r="K117" s="305"/>
      <c r="L117" s="305"/>
      <c r="M117" s="305"/>
      <c r="N117" s="305"/>
      <c r="O117" s="305"/>
      <c r="P117" s="305"/>
      <c r="Q117" s="305"/>
      <c r="R117" s="305"/>
      <c r="S117" s="6"/>
    </row>
    <row r="118" spans="1:19" x14ac:dyDescent="0.25">
      <c r="A118" s="7"/>
      <c r="B118" s="7"/>
      <c r="C118" s="7"/>
      <c r="D118" s="7"/>
      <c r="E118" s="7"/>
      <c r="F118" s="7"/>
      <c r="G118" s="305"/>
      <c r="H118" s="305"/>
      <c r="I118" s="305"/>
      <c r="J118" s="305"/>
      <c r="K118" s="305"/>
      <c r="L118" s="305"/>
      <c r="M118" s="305"/>
      <c r="N118" s="305"/>
      <c r="O118" s="305"/>
      <c r="P118" s="305"/>
      <c r="Q118" s="305"/>
      <c r="R118" s="305"/>
      <c r="S118" s="6"/>
    </row>
    <row r="119" spans="1:19" x14ac:dyDescent="0.25">
      <c r="A119" s="302"/>
      <c r="B119" s="302"/>
      <c r="C119" s="302"/>
      <c r="D119" s="302"/>
      <c r="E119" s="302"/>
      <c r="F119" s="302"/>
      <c r="G119" s="302"/>
      <c r="H119" s="302"/>
      <c r="I119" s="302"/>
      <c r="J119" s="302"/>
      <c r="K119" s="302"/>
      <c r="L119" s="302"/>
      <c r="M119" s="302"/>
      <c r="N119" s="339"/>
      <c r="O119" s="339"/>
      <c r="P119" s="339"/>
      <c r="Q119" s="339"/>
      <c r="R119" s="339"/>
      <c r="S119" s="6"/>
    </row>
  </sheetData>
  <mergeCells count="55">
    <mergeCell ref="A114:R114"/>
    <mergeCell ref="G115:R115"/>
    <mergeCell ref="B116:D117"/>
    <mergeCell ref="G116:R118"/>
    <mergeCell ref="A119:M119"/>
    <mergeCell ref="N119:R119"/>
    <mergeCell ref="A112:C112"/>
    <mergeCell ref="E112:F112"/>
    <mergeCell ref="M112:R112"/>
    <mergeCell ref="B101:C101"/>
    <mergeCell ref="B102:C102"/>
    <mergeCell ref="B103:C103"/>
    <mergeCell ref="B104:C104"/>
    <mergeCell ref="B105:C105"/>
    <mergeCell ref="B106:C106"/>
    <mergeCell ref="B107:C107"/>
    <mergeCell ref="M108:R108"/>
    <mergeCell ref="A109:C109"/>
    <mergeCell ref="E109:F109"/>
    <mergeCell ref="M109:R109"/>
    <mergeCell ref="R99:R100"/>
    <mergeCell ref="C17:D17"/>
    <mergeCell ref="B18:D18"/>
    <mergeCell ref="B19:D19"/>
    <mergeCell ref="B38:D38"/>
    <mergeCell ref="A97:R97"/>
    <mergeCell ref="A98:D98"/>
    <mergeCell ref="E98:R98"/>
    <mergeCell ref="A99:A100"/>
    <mergeCell ref="B99:C100"/>
    <mergeCell ref="D99:O99"/>
    <mergeCell ref="P99:P100"/>
    <mergeCell ref="Q99:Q100"/>
    <mergeCell ref="A13:R13"/>
    <mergeCell ref="A14:P14"/>
    <mergeCell ref="Q14:R14"/>
    <mergeCell ref="A15:A16"/>
    <mergeCell ref="B15:B16"/>
    <mergeCell ref="C15:D15"/>
    <mergeCell ref="E15:E16"/>
    <mergeCell ref="F15:Q15"/>
    <mergeCell ref="R15:R16"/>
    <mergeCell ref="A11:D11"/>
    <mergeCell ref="E11:R11"/>
    <mergeCell ref="A1:M1"/>
    <mergeCell ref="A2:Q2"/>
    <mergeCell ref="A3:Q3"/>
    <mergeCell ref="A4:R4"/>
    <mergeCell ref="C6:D6"/>
    <mergeCell ref="E6:G6"/>
    <mergeCell ref="A8:B8"/>
    <mergeCell ref="C8:R8"/>
    <mergeCell ref="A9:B9"/>
    <mergeCell ref="C9:R10"/>
    <mergeCell ref="A10:B10"/>
  </mergeCells>
  <printOptions horizontalCentered="1"/>
  <pageMargins left="0" right="0" top="0.19685039370078741" bottom="0" header="0.23622047244094491" footer="0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25"/>
  <sheetViews>
    <sheetView showGridLines="0" topLeftCell="A12" workbookViewId="0">
      <pane ySplit="1" topLeftCell="A76" activePane="bottomLeft" state="frozen"/>
      <selection activeCell="A12" sqref="A12"/>
      <selection pane="bottomLeft" activeCell="C12" sqref="C12"/>
    </sheetView>
  </sheetViews>
  <sheetFormatPr defaultRowHeight="15.75" x14ac:dyDescent="0.25"/>
  <cols>
    <col min="1" max="1" width="6.6640625" style="245" customWidth="1"/>
    <col min="2" max="2" width="32.5" style="245" customWidth="1"/>
    <col min="3" max="3" width="19.1640625" style="8" customWidth="1"/>
    <col min="4" max="4" width="36" style="245" customWidth="1"/>
    <col min="5" max="5" width="14.5" style="245" customWidth="1"/>
    <col min="6" max="6" width="11.33203125" style="245" customWidth="1"/>
    <col min="7" max="7" width="13.33203125" style="245" customWidth="1"/>
    <col min="8" max="8" width="14.33203125" style="245" customWidth="1"/>
    <col min="9" max="9" width="13.5" style="245" customWidth="1"/>
    <col min="10" max="13" width="11.33203125" style="245" customWidth="1"/>
    <col min="14" max="14" width="11.33203125" style="275" customWidth="1"/>
    <col min="15" max="17" width="11.33203125" style="245" customWidth="1"/>
    <col min="18" max="18" width="15.6640625" style="245" customWidth="1"/>
    <col min="19" max="19" width="16.83203125" style="245" customWidth="1"/>
    <col min="20" max="16384" width="9.33203125" style="245"/>
  </cols>
  <sheetData>
    <row r="1" spans="1:21" ht="15.4" customHeight="1" x14ac:dyDescent="0.25">
      <c r="A1" s="302"/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274"/>
      <c r="O1" s="2"/>
      <c r="P1" s="2"/>
      <c r="Q1" s="2"/>
      <c r="R1" s="136" t="s">
        <v>0</v>
      </c>
      <c r="S1" s="6"/>
      <c r="U1" s="1"/>
    </row>
    <row r="2" spans="1:21" ht="18.75" customHeight="1" x14ac:dyDescent="0.25">
      <c r="A2" s="303" t="s">
        <v>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137" t="s">
        <v>450</v>
      </c>
    </row>
    <row r="3" spans="1:21" ht="15.4" customHeight="1" x14ac:dyDescent="0.25">
      <c r="A3" s="304" t="s">
        <v>417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137" t="s">
        <v>324</v>
      </c>
    </row>
    <row r="4" spans="1:21" ht="6" customHeight="1" x14ac:dyDescent="0.25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6"/>
    </row>
    <row r="5" spans="1:21" ht="2.65" customHeight="1" x14ac:dyDescent="0.25">
      <c r="E5" s="22"/>
      <c r="F5" s="22"/>
      <c r="G5" s="22"/>
      <c r="H5" s="22"/>
      <c r="I5" s="22"/>
      <c r="J5" s="22"/>
      <c r="K5" s="22"/>
      <c r="L5" s="22"/>
      <c r="S5" s="6"/>
    </row>
    <row r="6" spans="1:21" ht="18.75" customHeight="1" x14ac:dyDescent="0.25">
      <c r="A6" s="7"/>
      <c r="B6" s="7"/>
      <c r="C6" s="305" t="s">
        <v>2</v>
      </c>
      <c r="D6" s="305"/>
      <c r="E6" s="305" t="s">
        <v>3</v>
      </c>
      <c r="F6" s="305"/>
      <c r="G6" s="305"/>
      <c r="H6" s="246"/>
      <c r="I6" s="246"/>
      <c r="J6" s="246"/>
      <c r="K6" s="246"/>
      <c r="L6" s="246"/>
      <c r="M6" s="2"/>
      <c r="N6" s="274"/>
      <c r="O6" s="9"/>
      <c r="P6" s="7"/>
      <c r="Q6" s="7"/>
      <c r="R6" s="7"/>
    </row>
    <row r="7" spans="1:21" x14ac:dyDescent="0.25">
      <c r="E7" s="22"/>
      <c r="F7" s="22"/>
      <c r="G7" s="22"/>
      <c r="H7" s="22"/>
      <c r="I7" s="22"/>
      <c r="J7" s="22"/>
      <c r="K7" s="22"/>
      <c r="L7" s="22"/>
    </row>
    <row r="8" spans="1:21" ht="15.4" customHeight="1" x14ac:dyDescent="0.25">
      <c r="A8" s="299" t="s">
        <v>28</v>
      </c>
      <c r="B8" s="299"/>
      <c r="C8" s="306" t="s">
        <v>43</v>
      </c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6"/>
    </row>
    <row r="9" spans="1:21" x14ac:dyDescent="0.25">
      <c r="A9" s="299" t="s">
        <v>29</v>
      </c>
      <c r="B9" s="299"/>
      <c r="C9" s="306">
        <v>1077976</v>
      </c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6"/>
    </row>
    <row r="10" spans="1:21" hidden="1" x14ac:dyDescent="0.25">
      <c r="A10" s="302"/>
      <c r="B10" s="302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6"/>
    </row>
    <row r="11" spans="1:21" x14ac:dyDescent="0.25">
      <c r="A11" s="299" t="s">
        <v>416</v>
      </c>
      <c r="B11" s="299"/>
      <c r="C11" s="299"/>
      <c r="D11" s="299"/>
      <c r="E11" s="300" t="s">
        <v>415</v>
      </c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6"/>
    </row>
    <row r="12" spans="1:21" ht="16.149999999999999" customHeight="1" x14ac:dyDescent="0.25">
      <c r="A12" s="20" t="s">
        <v>42</v>
      </c>
      <c r="B12" s="2"/>
      <c r="C12" s="21" t="s">
        <v>507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276"/>
      <c r="O12" s="7"/>
      <c r="P12" s="7"/>
      <c r="Q12" s="7"/>
      <c r="R12" s="7"/>
      <c r="S12" s="6"/>
    </row>
    <row r="13" spans="1:21" ht="1.7" customHeight="1" x14ac:dyDescent="0.25">
      <c r="A13" s="302"/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6"/>
    </row>
    <row r="14" spans="1:21" s="252" customFormat="1" ht="16.149999999999999" customHeight="1" x14ac:dyDescent="0.25">
      <c r="A14" s="358"/>
      <c r="B14" s="358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9" t="s">
        <v>4</v>
      </c>
      <c r="R14" s="359"/>
      <c r="S14" s="170"/>
    </row>
    <row r="15" spans="1:21" s="252" customFormat="1" ht="18.75" customHeight="1" x14ac:dyDescent="0.25">
      <c r="A15" s="360" t="s">
        <v>27</v>
      </c>
      <c r="B15" s="360" t="s">
        <v>5</v>
      </c>
      <c r="C15" s="360" t="s">
        <v>6</v>
      </c>
      <c r="D15" s="360"/>
      <c r="E15" s="360" t="s">
        <v>7</v>
      </c>
      <c r="F15" s="360" t="s">
        <v>12</v>
      </c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 t="s">
        <v>9</v>
      </c>
      <c r="S15" s="179"/>
    </row>
    <row r="16" spans="1:21" s="252" customFormat="1" ht="72" customHeight="1" x14ac:dyDescent="0.25">
      <c r="A16" s="360"/>
      <c r="B16" s="360"/>
      <c r="C16" s="253" t="s">
        <v>17</v>
      </c>
      <c r="D16" s="253" t="s">
        <v>18</v>
      </c>
      <c r="E16" s="360"/>
      <c r="F16" s="18" t="s">
        <v>459</v>
      </c>
      <c r="G16" s="18" t="s">
        <v>460</v>
      </c>
      <c r="H16" s="18" t="s">
        <v>461</v>
      </c>
      <c r="I16" s="18" t="s">
        <v>462</v>
      </c>
      <c r="J16" s="18" t="s">
        <v>463</v>
      </c>
      <c r="K16" s="18" t="s">
        <v>464</v>
      </c>
      <c r="L16" s="18" t="s">
        <v>465</v>
      </c>
      <c r="M16" s="18" t="s">
        <v>466</v>
      </c>
      <c r="N16" s="277" t="s">
        <v>467</v>
      </c>
      <c r="O16" s="18" t="s">
        <v>468</v>
      </c>
      <c r="P16" s="18" t="s">
        <v>469</v>
      </c>
      <c r="Q16" s="18" t="s">
        <v>470</v>
      </c>
      <c r="R16" s="360"/>
      <c r="S16" s="179"/>
    </row>
    <row r="17" spans="1:19" s="230" customFormat="1" ht="11.25" x14ac:dyDescent="0.2">
      <c r="A17" s="254">
        <v>1</v>
      </c>
      <c r="B17" s="254">
        <v>2</v>
      </c>
      <c r="C17" s="361">
        <v>3</v>
      </c>
      <c r="D17" s="361"/>
      <c r="E17" s="254">
        <v>4</v>
      </c>
      <c r="F17" s="254">
        <v>5</v>
      </c>
      <c r="G17" s="254">
        <v>6</v>
      </c>
      <c r="H17" s="254">
        <v>7</v>
      </c>
      <c r="I17" s="254">
        <v>8</v>
      </c>
      <c r="J17" s="254">
        <v>9</v>
      </c>
      <c r="K17" s="254">
        <v>10</v>
      </c>
      <c r="L17" s="254">
        <v>11</v>
      </c>
      <c r="M17" s="254">
        <v>12</v>
      </c>
      <c r="N17" s="278">
        <v>13</v>
      </c>
      <c r="O17" s="254">
        <v>14</v>
      </c>
      <c r="P17" s="254">
        <v>15</v>
      </c>
      <c r="Q17" s="254">
        <v>16</v>
      </c>
      <c r="R17" s="254">
        <v>17</v>
      </c>
      <c r="S17" s="229"/>
    </row>
    <row r="18" spans="1:19" s="252" customFormat="1" ht="19.5" customHeight="1" x14ac:dyDescent="0.25">
      <c r="A18" s="231"/>
      <c r="B18" s="362" t="s">
        <v>7</v>
      </c>
      <c r="C18" s="362"/>
      <c r="D18" s="362"/>
      <c r="E18" s="232">
        <f>SUM(E20:E100)</f>
        <v>1142636401</v>
      </c>
      <c r="F18" s="232">
        <f t="shared" ref="F18:O18" si="0">SUM(F20:F100)</f>
        <v>93405439</v>
      </c>
      <c r="G18" s="232">
        <f t="shared" si="0"/>
        <v>107510336</v>
      </c>
      <c r="H18" s="232">
        <f t="shared" si="0"/>
        <v>108154967</v>
      </c>
      <c r="I18" s="232">
        <f t="shared" si="0"/>
        <v>103474689</v>
      </c>
      <c r="J18" s="232">
        <f t="shared" si="0"/>
        <v>99044681</v>
      </c>
      <c r="K18" s="232">
        <f t="shared" si="0"/>
        <v>98835089</v>
      </c>
      <c r="L18" s="232">
        <f t="shared" si="0"/>
        <v>94061614</v>
      </c>
      <c r="M18" s="232">
        <f t="shared" si="0"/>
        <v>87880963</v>
      </c>
      <c r="N18" s="232">
        <f t="shared" si="0"/>
        <v>94294216</v>
      </c>
      <c r="O18" s="232">
        <f t="shared" si="0"/>
        <v>93907519</v>
      </c>
      <c r="P18" s="232"/>
      <c r="Q18" s="232"/>
      <c r="R18" s="293"/>
      <c r="S18" s="170">
        <v>566936934</v>
      </c>
    </row>
    <row r="19" spans="1:19" s="252" customFormat="1" x14ac:dyDescent="0.25">
      <c r="A19" s="241" t="s">
        <v>25</v>
      </c>
      <c r="B19" s="363" t="s">
        <v>26</v>
      </c>
      <c r="C19" s="364"/>
      <c r="D19" s="365"/>
      <c r="E19" s="149">
        <f>SUM(E20:E100)</f>
        <v>1142636401</v>
      </c>
      <c r="F19" s="149">
        <f>SUM(F20:F100)</f>
        <v>93405439</v>
      </c>
      <c r="G19" s="149">
        <f>SUM(G20:G100)</f>
        <v>107510336</v>
      </c>
      <c r="H19" s="149">
        <f t="shared" ref="H19" si="1">SUM(H20:H100)</f>
        <v>108154967</v>
      </c>
      <c r="I19" s="149">
        <f t="shared" ref="I19:Q19" si="2">SUM(I20:I100)</f>
        <v>103474689</v>
      </c>
      <c r="J19" s="149">
        <f t="shared" si="2"/>
        <v>99044681</v>
      </c>
      <c r="K19" s="149">
        <f t="shared" si="2"/>
        <v>98835089</v>
      </c>
      <c r="L19" s="149">
        <f t="shared" si="2"/>
        <v>94061614</v>
      </c>
      <c r="M19" s="149">
        <f t="shared" si="2"/>
        <v>87880963</v>
      </c>
      <c r="N19" s="279">
        <f t="shared" si="2"/>
        <v>94294216</v>
      </c>
      <c r="O19" s="149">
        <f t="shared" si="2"/>
        <v>93907519</v>
      </c>
      <c r="P19" s="149">
        <f t="shared" si="2"/>
        <v>85171358</v>
      </c>
      <c r="Q19" s="149">
        <f t="shared" si="2"/>
        <v>76895530</v>
      </c>
      <c r="R19" s="165"/>
      <c r="S19" s="138">
        <f>F18-S18</f>
        <v>-473531495</v>
      </c>
    </row>
    <row r="20" spans="1:19" s="252" customFormat="1" ht="21" customHeight="1" x14ac:dyDescent="0.25">
      <c r="A20" s="146">
        <v>1</v>
      </c>
      <c r="B20" s="99" t="s">
        <v>177</v>
      </c>
      <c r="C20" s="98" t="s">
        <v>251</v>
      </c>
      <c r="D20" s="148" t="s">
        <v>146</v>
      </c>
      <c r="E20" s="149">
        <f>SUM(F20:Q20)</f>
        <v>13417152</v>
      </c>
      <c r="F20" s="97">
        <v>820692</v>
      </c>
      <c r="G20" s="150">
        <v>1094256</v>
      </c>
      <c r="H20" s="150">
        <v>1094256</v>
      </c>
      <c r="I20" s="150">
        <v>820692</v>
      </c>
      <c r="J20" s="150">
        <v>1367820</v>
      </c>
      <c r="K20" s="150">
        <v>1094256</v>
      </c>
      <c r="L20" s="150">
        <v>1367820</v>
      </c>
      <c r="M20" s="150">
        <v>1094256</v>
      </c>
      <c r="N20" s="288">
        <v>1457220</v>
      </c>
      <c r="O20" s="288">
        <v>1165776</v>
      </c>
      <c r="P20" s="288">
        <v>1165776</v>
      </c>
      <c r="Q20" s="288">
        <v>874332</v>
      </c>
      <c r="R20" s="238"/>
      <c r="S20" s="138"/>
    </row>
    <row r="21" spans="1:19" s="252" customFormat="1" ht="21" customHeight="1" x14ac:dyDescent="0.25">
      <c r="A21" s="146">
        <v>2</v>
      </c>
      <c r="B21" s="99" t="s">
        <v>178</v>
      </c>
      <c r="C21" s="98" t="s">
        <v>252</v>
      </c>
      <c r="D21" s="148" t="s">
        <v>146</v>
      </c>
      <c r="E21" s="149">
        <f t="shared" ref="E21:E84" si="3">SUM(F21:Q21)</f>
        <v>26721660</v>
      </c>
      <c r="F21" s="97">
        <v>2181360</v>
      </c>
      <c r="G21" s="150">
        <v>2726700</v>
      </c>
      <c r="H21" s="150">
        <v>2181360</v>
      </c>
      <c r="I21" s="150">
        <v>2181360</v>
      </c>
      <c r="J21" s="150">
        <v>1636020</v>
      </c>
      <c r="K21" s="150">
        <v>2181360</v>
      </c>
      <c r="L21" s="150">
        <v>2181360</v>
      </c>
      <c r="M21" s="150">
        <v>2181360</v>
      </c>
      <c r="N21" s="288">
        <v>2181360</v>
      </c>
      <c r="O21" s="288">
        <v>2181360</v>
      </c>
      <c r="P21" s="288">
        <v>2726700</v>
      </c>
      <c r="Q21" s="288">
        <v>2181360</v>
      </c>
      <c r="R21" s="165"/>
      <c r="S21" s="138"/>
    </row>
    <row r="22" spans="1:19" s="252" customFormat="1" ht="21" customHeight="1" x14ac:dyDescent="0.25">
      <c r="A22" s="146">
        <v>3</v>
      </c>
      <c r="B22" s="99" t="s">
        <v>179</v>
      </c>
      <c r="C22" s="98" t="s">
        <v>253</v>
      </c>
      <c r="D22" s="148" t="s">
        <v>146</v>
      </c>
      <c r="E22" s="149">
        <f t="shared" si="3"/>
        <v>16100940</v>
      </c>
      <c r="F22" s="97">
        <v>1380336</v>
      </c>
      <c r="G22" s="150">
        <v>1380336</v>
      </c>
      <c r="H22" s="150">
        <v>1725420</v>
      </c>
      <c r="I22" s="150">
        <v>1451856</v>
      </c>
      <c r="J22" s="150">
        <v>1814820</v>
      </c>
      <c r="K22" s="150">
        <v>1451856</v>
      </c>
      <c r="L22" s="150">
        <v>1451856</v>
      </c>
      <c r="M22" s="150">
        <v>1088892</v>
      </c>
      <c r="N22" s="288">
        <v>1088892</v>
      </c>
      <c r="O22" s="288">
        <v>1814820</v>
      </c>
      <c r="P22" s="288">
        <v>1451856</v>
      </c>
      <c r="Q22" s="288">
        <v>0</v>
      </c>
      <c r="R22" s="165"/>
      <c r="S22" s="138"/>
    </row>
    <row r="23" spans="1:19" s="252" customFormat="1" ht="21" customHeight="1" x14ac:dyDescent="0.25">
      <c r="A23" s="146">
        <v>4</v>
      </c>
      <c r="B23" s="99" t="s">
        <v>180</v>
      </c>
      <c r="C23" s="98" t="s">
        <v>254</v>
      </c>
      <c r="D23" s="148" t="s">
        <v>146</v>
      </c>
      <c r="E23" s="149">
        <f t="shared" si="3"/>
        <v>11035536</v>
      </c>
      <c r="F23" s="97">
        <v>0</v>
      </c>
      <c r="G23" s="150">
        <v>713412</v>
      </c>
      <c r="H23" s="150">
        <v>1189020</v>
      </c>
      <c r="I23" s="150">
        <v>951216</v>
      </c>
      <c r="J23" s="150">
        <v>1022736</v>
      </c>
      <c r="K23" s="150">
        <v>1278420</v>
      </c>
      <c r="L23" s="150">
        <v>1022736</v>
      </c>
      <c r="M23" s="150">
        <v>1022736</v>
      </c>
      <c r="N23" s="288">
        <v>1022736</v>
      </c>
      <c r="O23" s="288">
        <v>1022736</v>
      </c>
      <c r="P23" s="288">
        <v>767052</v>
      </c>
      <c r="Q23" s="288">
        <v>1022736</v>
      </c>
      <c r="R23" s="166"/>
      <c r="S23" s="138"/>
    </row>
    <row r="24" spans="1:19" s="252" customFormat="1" ht="21" customHeight="1" x14ac:dyDescent="0.25">
      <c r="A24" s="146">
        <v>5</v>
      </c>
      <c r="B24" s="99" t="s">
        <v>181</v>
      </c>
      <c r="C24" s="100" t="s">
        <v>255</v>
      </c>
      <c r="D24" s="148" t="s">
        <v>146</v>
      </c>
      <c r="E24" s="149">
        <f t="shared" si="3"/>
        <v>8995428</v>
      </c>
      <c r="F24" s="97">
        <v>627588</v>
      </c>
      <c r="G24" s="150">
        <v>1045980</v>
      </c>
      <c r="H24" s="150">
        <v>836784</v>
      </c>
      <c r="I24" s="150">
        <v>836784</v>
      </c>
      <c r="J24" s="150">
        <v>836784</v>
      </c>
      <c r="K24" s="150">
        <v>627588</v>
      </c>
      <c r="L24" s="150">
        <v>627588</v>
      </c>
      <c r="M24" s="150">
        <v>1045980</v>
      </c>
      <c r="N24" s="288">
        <v>836784</v>
      </c>
      <c r="O24" s="288">
        <v>836784</v>
      </c>
      <c r="P24" s="288">
        <v>836784</v>
      </c>
      <c r="Q24" s="288">
        <v>0</v>
      </c>
      <c r="R24" s="165"/>
      <c r="S24" s="138"/>
    </row>
    <row r="25" spans="1:19" s="252" customFormat="1" ht="19.5" customHeight="1" x14ac:dyDescent="0.25">
      <c r="A25" s="146">
        <v>6</v>
      </c>
      <c r="B25" s="266" t="s">
        <v>182</v>
      </c>
      <c r="C25" s="98" t="s">
        <v>256</v>
      </c>
      <c r="D25" s="148" t="s">
        <v>146</v>
      </c>
      <c r="E25" s="149">
        <f t="shared" si="3"/>
        <v>36072900</v>
      </c>
      <c r="F25" s="97">
        <v>3206480</v>
      </c>
      <c r="G25" s="150">
        <v>4008100</v>
      </c>
      <c r="H25" s="150">
        <v>3206480</v>
      </c>
      <c r="I25" s="150">
        <v>2404860</v>
      </c>
      <c r="J25" s="150">
        <v>3206480</v>
      </c>
      <c r="K25" s="150">
        <v>2404860</v>
      </c>
      <c r="L25" s="150">
        <v>2404860</v>
      </c>
      <c r="M25" s="150">
        <v>3206480</v>
      </c>
      <c r="N25" s="288">
        <v>3206480</v>
      </c>
      <c r="O25" s="288">
        <v>2404860</v>
      </c>
      <c r="P25" s="288">
        <v>3206480</v>
      </c>
      <c r="Q25" s="288">
        <v>3206480</v>
      </c>
      <c r="R25" s="236"/>
      <c r="S25" s="138"/>
    </row>
    <row r="26" spans="1:19" s="252" customFormat="1" ht="19.5" customHeight="1" x14ac:dyDescent="0.25">
      <c r="A26" s="146">
        <v>7</v>
      </c>
      <c r="B26" s="99" t="s">
        <v>475</v>
      </c>
      <c r="C26" s="98" t="s">
        <v>505</v>
      </c>
      <c r="D26" s="148" t="s">
        <v>146</v>
      </c>
      <c r="E26" s="149">
        <f t="shared" si="3"/>
        <v>11050163</v>
      </c>
      <c r="F26" s="97">
        <v>2600038</v>
      </c>
      <c r="G26" s="150">
        <v>1950029</v>
      </c>
      <c r="H26" s="150">
        <v>2600038</v>
      </c>
      <c r="I26" s="150">
        <v>1950029</v>
      </c>
      <c r="J26" s="150">
        <v>1950029</v>
      </c>
      <c r="K26" s="150"/>
      <c r="L26" s="150"/>
      <c r="M26" s="150"/>
      <c r="N26" s="288"/>
      <c r="O26" s="288"/>
      <c r="P26" s="288"/>
      <c r="Q26" s="288"/>
      <c r="R26" s="236"/>
      <c r="S26" s="138"/>
    </row>
    <row r="27" spans="1:19" s="252" customFormat="1" ht="21" customHeight="1" x14ac:dyDescent="0.25">
      <c r="A27" s="146">
        <v>8</v>
      </c>
      <c r="B27" s="99" t="s">
        <v>183</v>
      </c>
      <c r="C27" s="98" t="s">
        <v>257</v>
      </c>
      <c r="D27" s="148" t="s">
        <v>146</v>
      </c>
      <c r="E27" s="149">
        <f t="shared" si="3"/>
        <v>16303878</v>
      </c>
      <c r="F27" s="97">
        <v>1158624</v>
      </c>
      <c r="G27" s="150">
        <v>1544832</v>
      </c>
      <c r="H27" s="150">
        <v>1544832</v>
      </c>
      <c r="I27" s="150">
        <v>1662840</v>
      </c>
      <c r="J27" s="150">
        <v>2078550</v>
      </c>
      <c r="K27" s="150">
        <v>1247130</v>
      </c>
      <c r="L27" s="150">
        <v>1247130</v>
      </c>
      <c r="M27" s="150">
        <v>1662840</v>
      </c>
      <c r="N27" s="288">
        <v>1247130</v>
      </c>
      <c r="O27" s="288">
        <v>1662840</v>
      </c>
      <c r="P27" s="288">
        <v>1247130</v>
      </c>
      <c r="Q27" s="288"/>
      <c r="R27" s="166"/>
      <c r="S27" s="138"/>
    </row>
    <row r="28" spans="1:19" s="252" customFormat="1" ht="21" customHeight="1" x14ac:dyDescent="0.25">
      <c r="A28" s="146">
        <v>9</v>
      </c>
      <c r="B28" s="99" t="s">
        <v>184</v>
      </c>
      <c r="C28" s="98" t="s">
        <v>506</v>
      </c>
      <c r="D28" s="148" t="s">
        <v>146</v>
      </c>
      <c r="E28" s="149">
        <f t="shared" si="3"/>
        <v>14698567</v>
      </c>
      <c r="F28" s="97">
        <v>2338704</v>
      </c>
      <c r="G28" s="150">
        <v>1754028</v>
      </c>
      <c r="H28" s="150">
        <v>1754028</v>
      </c>
      <c r="I28" s="150">
        <v>1754028</v>
      </c>
      <c r="J28" s="150">
        <v>0</v>
      </c>
      <c r="K28" s="150">
        <v>1754028</v>
      </c>
      <c r="L28" s="150">
        <v>1754028</v>
      </c>
      <c r="M28" s="150">
        <v>1754028</v>
      </c>
      <c r="N28" s="288">
        <v>1835695</v>
      </c>
      <c r="O28" s="288"/>
      <c r="P28" s="288"/>
      <c r="Q28" s="288"/>
      <c r="R28" s="166"/>
      <c r="S28" s="138"/>
    </row>
    <row r="29" spans="1:19" s="252" customFormat="1" ht="21" customHeight="1" x14ac:dyDescent="0.25">
      <c r="A29" s="146">
        <v>10</v>
      </c>
      <c r="B29" s="99" t="s">
        <v>476</v>
      </c>
      <c r="C29" s="98"/>
      <c r="D29" s="148" t="s">
        <v>146</v>
      </c>
      <c r="E29" s="149">
        <f t="shared" si="3"/>
        <v>1051451</v>
      </c>
      <c r="F29" s="97">
        <v>1051451</v>
      </c>
      <c r="G29" s="150"/>
      <c r="H29" s="150"/>
      <c r="I29" s="150"/>
      <c r="J29" s="150"/>
      <c r="K29" s="150"/>
      <c r="L29" s="150"/>
      <c r="M29" s="150"/>
      <c r="N29" s="288"/>
      <c r="O29" s="288"/>
      <c r="P29" s="288"/>
      <c r="Q29" s="288"/>
      <c r="R29" s="166"/>
      <c r="S29" s="138"/>
    </row>
    <row r="30" spans="1:19" s="252" customFormat="1" ht="21" customHeight="1" x14ac:dyDescent="0.25">
      <c r="A30" s="146">
        <v>11</v>
      </c>
      <c r="B30" s="99" t="s">
        <v>185</v>
      </c>
      <c r="C30" s="98" t="s">
        <v>258</v>
      </c>
      <c r="D30" s="148" t="s">
        <v>146</v>
      </c>
      <c r="E30" s="149">
        <f t="shared" si="3"/>
        <v>14069772</v>
      </c>
      <c r="F30" s="97">
        <v>1636020</v>
      </c>
      <c r="G30" s="150">
        <v>1308816</v>
      </c>
      <c r="H30" s="150">
        <v>1308816</v>
      </c>
      <c r="I30" s="150">
        <v>981612</v>
      </c>
      <c r="J30" s="150">
        <v>1308816</v>
      </c>
      <c r="K30" s="150">
        <v>1308816</v>
      </c>
      <c r="L30" s="150">
        <v>1308816</v>
      </c>
      <c r="M30" s="150">
        <v>1308816</v>
      </c>
      <c r="N30" s="288">
        <v>1308816</v>
      </c>
      <c r="O30" s="288">
        <v>981612</v>
      </c>
      <c r="P30" s="288">
        <v>1308816</v>
      </c>
      <c r="Q30" s="288">
        <v>0</v>
      </c>
      <c r="R30" s="166"/>
      <c r="S30" s="138"/>
    </row>
    <row r="31" spans="1:19" s="252" customFormat="1" ht="21" customHeight="1" x14ac:dyDescent="0.25">
      <c r="A31" s="146">
        <v>12</v>
      </c>
      <c r="B31" s="99" t="s">
        <v>477</v>
      </c>
      <c r="C31" s="98" t="s">
        <v>504</v>
      </c>
      <c r="D31" s="148" t="s">
        <v>146</v>
      </c>
      <c r="E31" s="149">
        <f t="shared" si="3"/>
        <v>7591848</v>
      </c>
      <c r="F31" s="97">
        <v>0</v>
      </c>
      <c r="G31" s="150">
        <v>1035252</v>
      </c>
      <c r="H31" s="150">
        <v>1380336</v>
      </c>
      <c r="I31" s="150">
        <v>1725420</v>
      </c>
      <c r="J31" s="150">
        <v>1035252</v>
      </c>
      <c r="K31" s="150">
        <v>1380336</v>
      </c>
      <c r="L31" s="150">
        <v>1035252</v>
      </c>
      <c r="M31" s="150"/>
      <c r="N31" s="288"/>
      <c r="O31" s="288"/>
      <c r="P31" s="288"/>
      <c r="Q31" s="288"/>
      <c r="R31" s="166"/>
      <c r="S31" s="138"/>
    </row>
    <row r="32" spans="1:19" s="252" customFormat="1" ht="21" customHeight="1" x14ac:dyDescent="0.25">
      <c r="A32" s="146">
        <v>13</v>
      </c>
      <c r="B32" s="99" t="s">
        <v>186</v>
      </c>
      <c r="C32" s="98" t="s">
        <v>259</v>
      </c>
      <c r="D32" s="148" t="s">
        <v>146</v>
      </c>
      <c r="E32" s="149">
        <f t="shared" si="3"/>
        <v>14675904</v>
      </c>
      <c r="F32" s="97">
        <v>1544832</v>
      </c>
      <c r="G32" s="150">
        <v>1544832</v>
      </c>
      <c r="H32" s="150">
        <v>1158624</v>
      </c>
      <c r="I32" s="150">
        <v>1544832</v>
      </c>
      <c r="J32" s="150">
        <v>0</v>
      </c>
      <c r="K32" s="150">
        <v>1544832</v>
      </c>
      <c r="L32" s="150">
        <v>0</v>
      </c>
      <c r="M32" s="150">
        <v>1931040</v>
      </c>
      <c r="N32" s="288">
        <v>1158624</v>
      </c>
      <c r="O32" s="288">
        <v>1544832</v>
      </c>
      <c r="P32" s="288">
        <v>1158624</v>
      </c>
      <c r="Q32" s="288">
        <v>1544832</v>
      </c>
      <c r="R32" s="166"/>
      <c r="S32" s="138"/>
    </row>
    <row r="33" spans="1:19" s="252" customFormat="1" ht="21" customHeight="1" x14ac:dyDescent="0.25">
      <c r="A33" s="146">
        <v>14</v>
      </c>
      <c r="B33" s="92" t="s">
        <v>187</v>
      </c>
      <c r="C33" s="91" t="s">
        <v>260</v>
      </c>
      <c r="D33" s="148" t="s">
        <v>146</v>
      </c>
      <c r="E33" s="149">
        <f t="shared" si="3"/>
        <v>11489688</v>
      </c>
      <c r="F33" s="97">
        <v>820692</v>
      </c>
      <c r="G33" s="150">
        <v>1094256</v>
      </c>
      <c r="H33" s="150">
        <v>820692</v>
      </c>
      <c r="I33" s="150">
        <v>1094256</v>
      </c>
      <c r="J33" s="150">
        <v>1094256</v>
      </c>
      <c r="K33" s="150">
        <v>820692</v>
      </c>
      <c r="L33" s="150">
        <v>0</v>
      </c>
      <c r="M33" s="150">
        <v>1094256</v>
      </c>
      <c r="N33" s="288">
        <v>1094256</v>
      </c>
      <c r="O33" s="288">
        <v>1094256</v>
      </c>
      <c r="P33" s="288">
        <v>1367820</v>
      </c>
      <c r="Q33" s="288">
        <v>1094256</v>
      </c>
      <c r="R33" s="166"/>
      <c r="S33" s="138"/>
    </row>
    <row r="34" spans="1:19" s="252" customFormat="1" ht="26.25" customHeight="1" x14ac:dyDescent="0.25">
      <c r="A34" s="146">
        <v>15</v>
      </c>
      <c r="B34" s="99" t="s">
        <v>188</v>
      </c>
      <c r="C34" s="98" t="s">
        <v>261</v>
      </c>
      <c r="D34" s="148" t="s">
        <v>146</v>
      </c>
      <c r="E34" s="149">
        <f t="shared" si="3"/>
        <v>10340004</v>
      </c>
      <c r="F34" s="97">
        <v>951216</v>
      </c>
      <c r="G34" s="150">
        <v>713412</v>
      </c>
      <c r="H34" s="150">
        <v>1189020</v>
      </c>
      <c r="I34" s="150">
        <v>951216</v>
      </c>
      <c r="J34" s="150">
        <v>713412</v>
      </c>
      <c r="K34" s="150">
        <v>793872</v>
      </c>
      <c r="L34" s="150">
        <v>1058496</v>
      </c>
      <c r="M34" s="150">
        <v>1058496</v>
      </c>
      <c r="N34" s="288">
        <v>1058496</v>
      </c>
      <c r="O34" s="288">
        <v>1058496</v>
      </c>
      <c r="P34" s="288">
        <v>0</v>
      </c>
      <c r="Q34" s="288">
        <v>793872</v>
      </c>
      <c r="R34" s="166"/>
      <c r="S34" s="138"/>
    </row>
    <row r="35" spans="1:19" s="252" customFormat="1" ht="21" customHeight="1" x14ac:dyDescent="0.25">
      <c r="A35" s="146">
        <v>16</v>
      </c>
      <c r="B35" s="99" t="s">
        <v>229</v>
      </c>
      <c r="C35" s="98" t="s">
        <v>302</v>
      </c>
      <c r="D35" s="148" t="s">
        <v>146</v>
      </c>
      <c r="E35" s="149">
        <f t="shared" si="3"/>
        <v>16914123</v>
      </c>
      <c r="F35" s="97">
        <v>1451856</v>
      </c>
      <c r="G35" s="150">
        <v>1814820</v>
      </c>
      <c r="H35" s="150">
        <v>1451856</v>
      </c>
      <c r="I35" s="150">
        <v>1451856</v>
      </c>
      <c r="J35" s="150">
        <v>1451856</v>
      </c>
      <c r="K35" s="150">
        <v>1814820</v>
      </c>
      <c r="L35" s="150">
        <v>1451856</v>
      </c>
      <c r="M35" s="150">
        <v>0</v>
      </c>
      <c r="N35" s="288">
        <v>1451856</v>
      </c>
      <c r="O35" s="288">
        <v>1143337</v>
      </c>
      <c r="P35" s="288">
        <v>1524449</v>
      </c>
      <c r="Q35" s="288">
        <v>1905561</v>
      </c>
      <c r="R35" s="164"/>
      <c r="S35" s="138"/>
    </row>
    <row r="36" spans="1:19" s="252" customFormat="1" ht="21" customHeight="1" x14ac:dyDescent="0.25">
      <c r="A36" s="146">
        <v>17</v>
      </c>
      <c r="B36" s="266" t="s">
        <v>189</v>
      </c>
      <c r="C36" s="98" t="s">
        <v>262</v>
      </c>
      <c r="D36" s="148" t="s">
        <v>146</v>
      </c>
      <c r="E36" s="149">
        <f t="shared" si="3"/>
        <v>29342570</v>
      </c>
      <c r="F36" s="97">
        <v>2497240</v>
      </c>
      <c r="G36" s="150">
        <v>3121550</v>
      </c>
      <c r="H36" s="150">
        <v>2497240</v>
      </c>
      <c r="I36" s="150">
        <v>2497240</v>
      </c>
      <c r="J36" s="150">
        <v>1872930</v>
      </c>
      <c r="K36" s="150">
        <v>2497240</v>
      </c>
      <c r="L36" s="150">
        <v>1872930</v>
      </c>
      <c r="M36" s="150">
        <v>2497240</v>
      </c>
      <c r="N36" s="288">
        <v>3121550</v>
      </c>
      <c r="O36" s="288">
        <v>1872930</v>
      </c>
      <c r="P36" s="288">
        <v>2497240</v>
      </c>
      <c r="Q36" s="288">
        <v>2497240</v>
      </c>
      <c r="R36" s="166"/>
      <c r="S36" s="138"/>
    </row>
    <row r="37" spans="1:19" s="252" customFormat="1" ht="21" customHeight="1" x14ac:dyDescent="0.25">
      <c r="A37" s="146">
        <v>18</v>
      </c>
      <c r="B37" s="99" t="s">
        <v>190</v>
      </c>
      <c r="C37" s="98" t="s">
        <v>263</v>
      </c>
      <c r="D37" s="148" t="s">
        <v>146</v>
      </c>
      <c r="E37" s="149">
        <f t="shared" si="3"/>
        <v>10349838</v>
      </c>
      <c r="F37" s="97">
        <v>716094</v>
      </c>
      <c r="G37" s="150">
        <v>954792</v>
      </c>
      <c r="H37" s="150">
        <v>1193490</v>
      </c>
      <c r="I37" s="150">
        <v>954792</v>
      </c>
      <c r="J37" s="150">
        <v>954792</v>
      </c>
      <c r="K37" s="150">
        <v>716094</v>
      </c>
      <c r="L37" s="150">
        <v>716094</v>
      </c>
      <c r="M37" s="150">
        <v>1193490</v>
      </c>
      <c r="N37" s="288">
        <v>804600</v>
      </c>
      <c r="O37" s="288">
        <v>1072800</v>
      </c>
      <c r="P37" s="288">
        <v>0</v>
      </c>
      <c r="Q37" s="288">
        <v>1072800</v>
      </c>
      <c r="R37" s="238"/>
      <c r="S37" s="138"/>
    </row>
    <row r="38" spans="1:19" s="252" customFormat="1" ht="21" customHeight="1" x14ac:dyDescent="0.25">
      <c r="A38" s="146">
        <v>19</v>
      </c>
      <c r="B38" s="99" t="s">
        <v>191</v>
      </c>
      <c r="C38" s="98" t="s">
        <v>264</v>
      </c>
      <c r="D38" s="148" t="s">
        <v>146</v>
      </c>
      <c r="E38" s="149">
        <f t="shared" si="3"/>
        <v>12823536</v>
      </c>
      <c r="F38" s="97">
        <v>1165776</v>
      </c>
      <c r="G38" s="150">
        <v>1165776</v>
      </c>
      <c r="H38" s="150">
        <v>1165776</v>
      </c>
      <c r="I38" s="150">
        <v>874332</v>
      </c>
      <c r="J38" s="150">
        <v>1457220</v>
      </c>
      <c r="K38" s="150">
        <v>1165776</v>
      </c>
      <c r="L38" s="150">
        <v>1457220</v>
      </c>
      <c r="M38" s="150">
        <v>874332</v>
      </c>
      <c r="N38" s="288">
        <v>0</v>
      </c>
      <c r="O38" s="288">
        <v>1165776</v>
      </c>
      <c r="P38" s="288">
        <v>1165776</v>
      </c>
      <c r="Q38" s="288">
        <v>1165776</v>
      </c>
      <c r="R38" s="165"/>
      <c r="S38" s="138"/>
    </row>
    <row r="39" spans="1:19" s="252" customFormat="1" ht="21" customHeight="1" x14ac:dyDescent="0.25">
      <c r="A39" s="146">
        <v>20</v>
      </c>
      <c r="B39" s="99" t="s">
        <v>192</v>
      </c>
      <c r="C39" s="98" t="s">
        <v>265</v>
      </c>
      <c r="D39" s="148" t="s">
        <v>146</v>
      </c>
      <c r="E39" s="149">
        <f t="shared" si="3"/>
        <v>11291220</v>
      </c>
      <c r="F39" s="97">
        <v>951216</v>
      </c>
      <c r="G39" s="150">
        <v>951216</v>
      </c>
      <c r="H39" s="150">
        <v>951216</v>
      </c>
      <c r="I39" s="150">
        <v>1278420</v>
      </c>
      <c r="J39" s="150">
        <v>1022736</v>
      </c>
      <c r="K39" s="150">
        <v>1022736</v>
      </c>
      <c r="L39" s="150">
        <v>1022736</v>
      </c>
      <c r="M39" s="150">
        <v>1022736</v>
      </c>
      <c r="N39" s="288">
        <v>1022736</v>
      </c>
      <c r="O39" s="288">
        <v>1278420</v>
      </c>
      <c r="P39" s="288">
        <v>767052</v>
      </c>
      <c r="Q39" s="288">
        <v>0</v>
      </c>
      <c r="R39" s="165"/>
      <c r="S39" s="138"/>
    </row>
    <row r="40" spans="1:19" s="252" customFormat="1" ht="21" customHeight="1" x14ac:dyDescent="0.25">
      <c r="A40" s="146">
        <v>21</v>
      </c>
      <c r="B40" s="266" t="s">
        <v>193</v>
      </c>
      <c r="C40" s="98" t="s">
        <v>266</v>
      </c>
      <c r="D40" s="148" t="s">
        <v>146</v>
      </c>
      <c r="E40" s="149">
        <f t="shared" si="3"/>
        <v>25785940</v>
      </c>
      <c r="F40" s="97">
        <v>3024700</v>
      </c>
      <c r="G40" s="150">
        <v>1814820</v>
      </c>
      <c r="H40" s="150">
        <v>1904220</v>
      </c>
      <c r="I40" s="150">
        <v>2538960</v>
      </c>
      <c r="J40" s="150">
        <v>2538960</v>
      </c>
      <c r="K40" s="150">
        <v>2538960</v>
      </c>
      <c r="L40" s="150">
        <v>1904220</v>
      </c>
      <c r="M40" s="150">
        <v>1904220</v>
      </c>
      <c r="N40" s="288">
        <v>3173700</v>
      </c>
      <c r="O40" s="288">
        <v>2538960</v>
      </c>
      <c r="P40" s="288">
        <v>0</v>
      </c>
      <c r="Q40" s="288">
        <v>1904220</v>
      </c>
      <c r="R40" s="165"/>
      <c r="S40" s="138"/>
    </row>
    <row r="41" spans="1:19" s="252" customFormat="1" ht="21" customHeight="1" x14ac:dyDescent="0.25">
      <c r="A41" s="146">
        <v>22</v>
      </c>
      <c r="B41" s="99" t="s">
        <v>194</v>
      </c>
      <c r="C41" s="98" t="s">
        <v>267</v>
      </c>
      <c r="D41" s="148" t="s">
        <v>146</v>
      </c>
      <c r="E41" s="149">
        <f t="shared" si="3"/>
        <v>11505780</v>
      </c>
      <c r="F41" s="97">
        <v>1022736</v>
      </c>
      <c r="G41" s="150">
        <v>1278420</v>
      </c>
      <c r="H41" s="150">
        <v>1022736</v>
      </c>
      <c r="I41" s="150">
        <v>1022736</v>
      </c>
      <c r="J41" s="150">
        <v>1278420</v>
      </c>
      <c r="K41" s="150">
        <v>767052</v>
      </c>
      <c r="L41" s="150">
        <v>1022736</v>
      </c>
      <c r="M41" s="150">
        <v>1022736</v>
      </c>
      <c r="N41" s="288">
        <v>1022736</v>
      </c>
      <c r="O41" s="288">
        <v>767052</v>
      </c>
      <c r="P41" s="288">
        <v>1278420</v>
      </c>
      <c r="Q41" s="288">
        <v>0</v>
      </c>
      <c r="R41" s="165"/>
      <c r="S41" s="138"/>
    </row>
    <row r="42" spans="1:19" s="252" customFormat="1" ht="21" customHeight="1" x14ac:dyDescent="0.25">
      <c r="A42" s="146">
        <v>23</v>
      </c>
      <c r="B42" s="99" t="s">
        <v>195</v>
      </c>
      <c r="C42" s="98" t="s">
        <v>268</v>
      </c>
      <c r="D42" s="148" t="s">
        <v>146</v>
      </c>
      <c r="E42" s="149">
        <f t="shared" si="3"/>
        <v>15970416</v>
      </c>
      <c r="F42" s="97">
        <v>1451856</v>
      </c>
      <c r="G42" s="150">
        <v>1814820</v>
      </c>
      <c r="H42" s="150">
        <v>1451856</v>
      </c>
      <c r="I42" s="150">
        <v>1814820</v>
      </c>
      <c r="J42" s="150">
        <v>1088892</v>
      </c>
      <c r="K42" s="150">
        <v>1088892</v>
      </c>
      <c r="L42" s="150">
        <v>1451856</v>
      </c>
      <c r="M42" s="150">
        <v>1814820</v>
      </c>
      <c r="N42" s="288">
        <v>1451856</v>
      </c>
      <c r="O42" s="288">
        <v>0</v>
      </c>
      <c r="P42" s="288">
        <v>1451856</v>
      </c>
      <c r="Q42" s="288">
        <v>1088892</v>
      </c>
      <c r="R42" s="165"/>
      <c r="S42" s="138"/>
    </row>
    <row r="43" spans="1:19" s="252" customFormat="1" ht="21" customHeight="1" x14ac:dyDescent="0.25">
      <c r="A43" s="146">
        <v>24</v>
      </c>
      <c r="B43" s="99" t="s">
        <v>196</v>
      </c>
      <c r="C43" s="98" t="s">
        <v>269</v>
      </c>
      <c r="D43" s="148" t="s">
        <v>146</v>
      </c>
      <c r="E43" s="149">
        <f t="shared" si="3"/>
        <v>10463376</v>
      </c>
      <c r="F43" s="97">
        <v>1189020</v>
      </c>
      <c r="G43" s="150">
        <v>951216</v>
      </c>
      <c r="H43" s="150">
        <v>951216</v>
      </c>
      <c r="I43" s="150">
        <v>713412</v>
      </c>
      <c r="J43" s="150">
        <v>951216</v>
      </c>
      <c r="K43" s="150">
        <v>1189020</v>
      </c>
      <c r="L43" s="150">
        <v>0</v>
      </c>
      <c r="M43" s="150">
        <v>713412</v>
      </c>
      <c r="N43" s="288">
        <v>951216</v>
      </c>
      <c r="O43" s="288">
        <v>1189020</v>
      </c>
      <c r="P43" s="288">
        <v>951216</v>
      </c>
      <c r="Q43" s="288">
        <v>713412</v>
      </c>
      <c r="R43" s="165"/>
      <c r="S43" s="138"/>
    </row>
    <row r="44" spans="1:19" s="252" customFormat="1" ht="28.5" customHeight="1" x14ac:dyDescent="0.25">
      <c r="A44" s="146">
        <v>25</v>
      </c>
      <c r="B44" s="27" t="s">
        <v>56</v>
      </c>
      <c r="C44" s="147" t="s">
        <v>107</v>
      </c>
      <c r="D44" s="148" t="s">
        <v>146</v>
      </c>
      <c r="E44" s="149">
        <f t="shared" si="3"/>
        <v>2378040</v>
      </c>
      <c r="F44" s="204"/>
      <c r="G44" s="150"/>
      <c r="H44" s="150"/>
      <c r="I44" s="150"/>
      <c r="J44" s="150"/>
      <c r="K44" s="150"/>
      <c r="L44" s="150"/>
      <c r="M44" s="150"/>
      <c r="N44" s="288"/>
      <c r="O44" s="288">
        <v>951216</v>
      </c>
      <c r="P44" s="288">
        <v>713412</v>
      </c>
      <c r="Q44" s="288">
        <v>713412</v>
      </c>
      <c r="R44" s="151"/>
      <c r="S44" s="138"/>
    </row>
    <row r="45" spans="1:19" s="252" customFormat="1" ht="21" customHeight="1" x14ac:dyDescent="0.25">
      <c r="A45" s="146">
        <v>26</v>
      </c>
      <c r="B45" s="101" t="s">
        <v>197</v>
      </c>
      <c r="C45" s="98" t="s">
        <v>270</v>
      </c>
      <c r="D45" s="148" t="s">
        <v>146</v>
      </c>
      <c r="E45" s="149">
        <f t="shared" si="3"/>
        <v>6705000</v>
      </c>
      <c r="F45" s="97">
        <v>804600</v>
      </c>
      <c r="G45" s="150">
        <v>1072800</v>
      </c>
      <c r="H45" s="150">
        <v>1341000</v>
      </c>
      <c r="I45" s="150">
        <v>1072800</v>
      </c>
      <c r="J45" s="150">
        <v>1072800</v>
      </c>
      <c r="K45" s="150">
        <v>1341000</v>
      </c>
      <c r="L45" s="150">
        <v>0</v>
      </c>
      <c r="M45" s="150">
        <v>0</v>
      </c>
      <c r="N45" s="288">
        <v>0</v>
      </c>
      <c r="O45" s="288">
        <v>0</v>
      </c>
      <c r="P45" s="288">
        <v>0</v>
      </c>
      <c r="Q45" s="288">
        <v>0</v>
      </c>
      <c r="R45" s="152"/>
      <c r="S45" s="138"/>
    </row>
    <row r="46" spans="1:19" s="252" customFormat="1" ht="33.75" customHeight="1" x14ac:dyDescent="0.25">
      <c r="A46" s="146">
        <v>27</v>
      </c>
      <c r="B46" s="266" t="s">
        <v>198</v>
      </c>
      <c r="C46" s="98" t="s">
        <v>271</v>
      </c>
      <c r="D46" s="148" t="s">
        <v>146</v>
      </c>
      <c r="E46" s="149">
        <f t="shared" si="3"/>
        <v>25881300</v>
      </c>
      <c r="F46" s="97">
        <v>1725420</v>
      </c>
      <c r="G46" s="150">
        <v>2300560</v>
      </c>
      <c r="H46" s="150">
        <v>2300560</v>
      </c>
      <c r="I46" s="150">
        <v>2300560</v>
      </c>
      <c r="J46" s="150">
        <v>2300560</v>
      </c>
      <c r="K46" s="150">
        <v>1725420</v>
      </c>
      <c r="L46" s="150">
        <v>2300560</v>
      </c>
      <c r="M46" s="150">
        <v>2300560</v>
      </c>
      <c r="N46" s="288">
        <v>1725420</v>
      </c>
      <c r="O46" s="288">
        <v>2300560</v>
      </c>
      <c r="P46" s="288">
        <v>2300560</v>
      </c>
      <c r="Q46" s="288">
        <v>2300560</v>
      </c>
      <c r="R46" s="166"/>
      <c r="S46" s="138"/>
    </row>
    <row r="47" spans="1:19" s="252" customFormat="1" ht="21" customHeight="1" x14ac:dyDescent="0.25">
      <c r="A47" s="146">
        <v>28</v>
      </c>
      <c r="B47" s="99" t="s">
        <v>199</v>
      </c>
      <c r="C47" s="98" t="s">
        <v>272</v>
      </c>
      <c r="D47" s="148" t="s">
        <v>146</v>
      </c>
      <c r="E47" s="149">
        <f t="shared" si="3"/>
        <v>11416380</v>
      </c>
      <c r="F47" s="97">
        <v>0</v>
      </c>
      <c r="G47" s="150">
        <v>1189020</v>
      </c>
      <c r="H47" s="150">
        <v>1022736</v>
      </c>
      <c r="I47" s="150">
        <v>1022736</v>
      </c>
      <c r="J47" s="150">
        <v>1022736</v>
      </c>
      <c r="K47" s="150">
        <v>767052</v>
      </c>
      <c r="L47" s="150">
        <v>1022736</v>
      </c>
      <c r="M47" s="150">
        <v>767052</v>
      </c>
      <c r="N47" s="288">
        <v>1022736</v>
      </c>
      <c r="O47" s="288">
        <v>1278420</v>
      </c>
      <c r="P47" s="288">
        <v>1278420</v>
      </c>
      <c r="Q47" s="288">
        <v>1022736</v>
      </c>
      <c r="R47" s="165"/>
      <c r="S47" s="138"/>
    </row>
    <row r="48" spans="1:19" s="252" customFormat="1" ht="21" customHeight="1" x14ac:dyDescent="0.25">
      <c r="A48" s="146">
        <v>29</v>
      </c>
      <c r="B48" s="99" t="s">
        <v>200</v>
      </c>
      <c r="C48" s="98" t="s">
        <v>273</v>
      </c>
      <c r="D48" s="148" t="s">
        <v>146</v>
      </c>
      <c r="E48" s="149">
        <f t="shared" si="3"/>
        <v>17611800</v>
      </c>
      <c r="F48" s="97">
        <v>1380336</v>
      </c>
      <c r="G48" s="150">
        <v>1380336</v>
      </c>
      <c r="H48" s="150">
        <v>1725420</v>
      </c>
      <c r="I48" s="150">
        <v>1725420</v>
      </c>
      <c r="J48" s="150">
        <v>1035252</v>
      </c>
      <c r="K48" s="150">
        <v>1380336</v>
      </c>
      <c r="L48" s="150">
        <v>1725420</v>
      </c>
      <c r="M48" s="150">
        <v>1451856</v>
      </c>
      <c r="N48" s="288">
        <v>1814820</v>
      </c>
      <c r="O48" s="288">
        <v>1451856</v>
      </c>
      <c r="P48" s="288">
        <v>1451856</v>
      </c>
      <c r="Q48" s="288">
        <v>1088892</v>
      </c>
      <c r="R48" s="153"/>
      <c r="S48" s="138"/>
    </row>
    <row r="49" spans="1:19" s="252" customFormat="1" ht="21" customHeight="1" x14ac:dyDescent="0.25">
      <c r="A49" s="146">
        <v>30</v>
      </c>
      <c r="B49" s="99" t="s">
        <v>201</v>
      </c>
      <c r="C49" s="98" t="s">
        <v>274</v>
      </c>
      <c r="D49" s="148" t="s">
        <v>146</v>
      </c>
      <c r="E49" s="149">
        <f t="shared" si="3"/>
        <v>9512160</v>
      </c>
      <c r="F49" s="97">
        <v>0</v>
      </c>
      <c r="G49" s="150">
        <v>951216</v>
      </c>
      <c r="H49" s="150">
        <v>713412</v>
      </c>
      <c r="I49" s="150">
        <v>951216</v>
      </c>
      <c r="J49" s="150">
        <v>1189020</v>
      </c>
      <c r="K49" s="150">
        <v>1189020</v>
      </c>
      <c r="L49" s="150">
        <v>951216</v>
      </c>
      <c r="M49" s="150">
        <v>1189020</v>
      </c>
      <c r="N49" s="288">
        <v>713412</v>
      </c>
      <c r="O49" s="288">
        <v>951216</v>
      </c>
      <c r="P49" s="288">
        <v>713412</v>
      </c>
      <c r="Q49" s="288">
        <v>0</v>
      </c>
      <c r="R49" s="166"/>
      <c r="S49" s="138"/>
    </row>
    <row r="50" spans="1:19" s="252" customFormat="1" ht="21" customHeight="1" x14ac:dyDescent="0.25">
      <c r="A50" s="146">
        <v>31</v>
      </c>
      <c r="B50" s="266" t="s">
        <v>202</v>
      </c>
      <c r="C50" s="98" t="s">
        <v>275</v>
      </c>
      <c r="D50" s="148" t="s">
        <v>146</v>
      </c>
      <c r="E50" s="149">
        <f t="shared" si="3"/>
        <v>30057950</v>
      </c>
      <c r="F50" s="97">
        <v>2049406</v>
      </c>
      <c r="G50" s="150">
        <v>2732540</v>
      </c>
      <c r="H50" s="150">
        <v>3415676</v>
      </c>
      <c r="I50" s="150">
        <v>3415676</v>
      </c>
      <c r="J50" s="150">
        <v>2732541</v>
      </c>
      <c r="K50" s="150">
        <v>2732541</v>
      </c>
      <c r="L50" s="150">
        <v>2732541</v>
      </c>
      <c r="M50" s="150">
        <v>2732541</v>
      </c>
      <c r="N50" s="288">
        <v>2732541</v>
      </c>
      <c r="O50" s="288">
        <v>2049406</v>
      </c>
      <c r="P50" s="288">
        <v>2732541</v>
      </c>
      <c r="Q50" s="288">
        <v>0</v>
      </c>
      <c r="R50" s="166"/>
      <c r="S50" s="138"/>
    </row>
    <row r="51" spans="1:19" s="252" customFormat="1" ht="21" customHeight="1" x14ac:dyDescent="0.25">
      <c r="A51" s="146">
        <v>32</v>
      </c>
      <c r="B51" s="99" t="s">
        <v>203</v>
      </c>
      <c r="C51" s="98" t="s">
        <v>276</v>
      </c>
      <c r="D51" s="148" t="s">
        <v>146</v>
      </c>
      <c r="E51" s="149">
        <f t="shared" si="3"/>
        <v>10517017</v>
      </c>
      <c r="F51" s="97">
        <v>951216</v>
      </c>
      <c r="G51" s="150">
        <v>1189020</v>
      </c>
      <c r="H51" s="150">
        <v>951216</v>
      </c>
      <c r="I51" s="150">
        <v>951216</v>
      </c>
      <c r="J51" s="150">
        <v>713412</v>
      </c>
      <c r="K51" s="150">
        <v>1189020</v>
      </c>
      <c r="L51" s="150">
        <v>951216</v>
      </c>
      <c r="M51" s="150">
        <v>0</v>
      </c>
      <c r="N51" s="288">
        <v>951216</v>
      </c>
      <c r="O51" s="288">
        <v>1189020</v>
      </c>
      <c r="P51" s="288">
        <v>713413</v>
      </c>
      <c r="Q51" s="288">
        <v>767052</v>
      </c>
      <c r="R51" s="166"/>
      <c r="S51" s="138"/>
    </row>
    <row r="52" spans="1:19" s="252" customFormat="1" ht="24" customHeight="1" x14ac:dyDescent="0.25">
      <c r="A52" s="146">
        <v>33</v>
      </c>
      <c r="B52" s="99" t="s">
        <v>204</v>
      </c>
      <c r="C52" s="98" t="s">
        <v>277</v>
      </c>
      <c r="D52" s="148" t="s">
        <v>146</v>
      </c>
      <c r="E52" s="149">
        <f t="shared" si="3"/>
        <v>11505780</v>
      </c>
      <c r="F52" s="97">
        <v>1278420</v>
      </c>
      <c r="G52" s="150">
        <v>767052</v>
      </c>
      <c r="H52" s="150">
        <v>1278420</v>
      </c>
      <c r="I52" s="150">
        <v>1022736</v>
      </c>
      <c r="J52" s="150">
        <v>1022736</v>
      </c>
      <c r="K52" s="150">
        <v>1022736</v>
      </c>
      <c r="L52" s="150">
        <v>1278420</v>
      </c>
      <c r="M52" s="150">
        <v>1022736</v>
      </c>
      <c r="N52" s="288">
        <v>767052</v>
      </c>
      <c r="O52" s="288">
        <v>1022736</v>
      </c>
      <c r="P52" s="288">
        <v>0</v>
      </c>
      <c r="Q52" s="288">
        <v>1022736</v>
      </c>
      <c r="R52" s="166"/>
      <c r="S52" s="138"/>
    </row>
    <row r="53" spans="1:19" s="252" customFormat="1" ht="21" customHeight="1" x14ac:dyDescent="0.25">
      <c r="A53" s="146">
        <v>34</v>
      </c>
      <c r="B53" s="99" t="s">
        <v>205</v>
      </c>
      <c r="C53" s="98" t="s">
        <v>278</v>
      </c>
      <c r="D53" s="148" t="s">
        <v>146</v>
      </c>
      <c r="E53" s="149">
        <f t="shared" si="3"/>
        <v>10502712</v>
      </c>
      <c r="F53" s="97">
        <v>716094</v>
      </c>
      <c r="G53" s="150">
        <v>1193490</v>
      </c>
      <c r="H53" s="150">
        <v>954792</v>
      </c>
      <c r="I53" s="150">
        <v>954792</v>
      </c>
      <c r="J53" s="150">
        <v>1193490</v>
      </c>
      <c r="K53" s="150">
        <v>954792</v>
      </c>
      <c r="L53" s="150">
        <v>716094</v>
      </c>
      <c r="M53" s="150">
        <v>954792</v>
      </c>
      <c r="N53" s="288">
        <v>716094</v>
      </c>
      <c r="O53" s="288">
        <v>954792</v>
      </c>
      <c r="P53" s="288">
        <v>0</v>
      </c>
      <c r="Q53" s="288">
        <v>1193490</v>
      </c>
      <c r="R53" s="166"/>
      <c r="S53" s="138"/>
    </row>
    <row r="54" spans="1:19" s="252" customFormat="1" ht="21" customHeight="1" x14ac:dyDescent="0.25">
      <c r="A54" s="146">
        <v>35</v>
      </c>
      <c r="B54" s="268" t="s">
        <v>207</v>
      </c>
      <c r="C54" s="98" t="s">
        <v>280</v>
      </c>
      <c r="D54" s="148" t="s">
        <v>146</v>
      </c>
      <c r="E54" s="149">
        <f t="shared" si="3"/>
        <v>17422272</v>
      </c>
      <c r="F54" s="97">
        <v>1088892</v>
      </c>
      <c r="G54" s="150">
        <v>1451856</v>
      </c>
      <c r="H54" s="150">
        <v>1088892</v>
      </c>
      <c r="I54" s="150">
        <v>1088892</v>
      </c>
      <c r="J54" s="150">
        <v>1814820</v>
      </c>
      <c r="K54" s="150">
        <v>1451856</v>
      </c>
      <c r="L54" s="150">
        <v>1814820</v>
      </c>
      <c r="M54" s="150">
        <v>1814820</v>
      </c>
      <c r="N54" s="288">
        <v>1451856</v>
      </c>
      <c r="O54" s="288">
        <v>1451856</v>
      </c>
      <c r="P54" s="288">
        <v>1451856</v>
      </c>
      <c r="Q54" s="288">
        <v>1451856</v>
      </c>
      <c r="R54" s="166"/>
      <c r="S54" s="138"/>
    </row>
    <row r="55" spans="1:19" s="252" customFormat="1" ht="25.5" customHeight="1" x14ac:dyDescent="0.25">
      <c r="A55" s="146">
        <v>36</v>
      </c>
      <c r="B55" s="99" t="s">
        <v>208</v>
      </c>
      <c r="C55" s="98" t="s">
        <v>281</v>
      </c>
      <c r="D55" s="148" t="s">
        <v>146</v>
      </c>
      <c r="E55" s="149">
        <f t="shared" si="3"/>
        <v>17880894</v>
      </c>
      <c r="F55" s="261">
        <v>1544832</v>
      </c>
      <c r="G55" s="150">
        <v>1544832</v>
      </c>
      <c r="H55" s="150">
        <v>1158624</v>
      </c>
      <c r="I55" s="150">
        <v>1158624</v>
      </c>
      <c r="J55" s="150">
        <v>1158624</v>
      </c>
      <c r="K55" s="150">
        <v>1158624</v>
      </c>
      <c r="L55" s="150">
        <v>1544832</v>
      </c>
      <c r="M55" s="150">
        <v>1544832</v>
      </c>
      <c r="N55" s="288">
        <v>1662840</v>
      </c>
      <c r="O55" s="288">
        <v>2078550</v>
      </c>
      <c r="P55" s="288">
        <v>1662840</v>
      </c>
      <c r="Q55" s="288">
        <v>1662840</v>
      </c>
      <c r="R55" s="238"/>
      <c r="S55" s="138"/>
    </row>
    <row r="56" spans="1:19" s="252" customFormat="1" ht="22.5" customHeight="1" x14ac:dyDescent="0.25">
      <c r="A56" s="146">
        <v>37</v>
      </c>
      <c r="B56" s="99" t="s">
        <v>209</v>
      </c>
      <c r="C56" s="98" t="s">
        <v>282</v>
      </c>
      <c r="D56" s="148" t="s">
        <v>146</v>
      </c>
      <c r="E56" s="149">
        <f t="shared" si="3"/>
        <v>15706865</v>
      </c>
      <c r="F56" s="261">
        <v>1041716</v>
      </c>
      <c r="G56" s="260">
        <v>1388954</v>
      </c>
      <c r="H56" s="150">
        <v>1736193</v>
      </c>
      <c r="I56" s="150">
        <v>1388954</v>
      </c>
      <c r="J56" s="150">
        <v>1388954</v>
      </c>
      <c r="K56" s="150">
        <v>1401935</v>
      </c>
      <c r="L56" s="150">
        <v>1401935</v>
      </c>
      <c r="M56" s="150">
        <v>1051451</v>
      </c>
      <c r="N56" s="288">
        <v>1752419</v>
      </c>
      <c r="O56" s="288">
        <v>1401935</v>
      </c>
      <c r="P56" s="288">
        <v>1752419</v>
      </c>
      <c r="Q56" s="288">
        <v>0</v>
      </c>
      <c r="R56" s="167"/>
      <c r="S56" s="138"/>
    </row>
    <row r="57" spans="1:19" s="252" customFormat="1" ht="21" customHeight="1" x14ac:dyDescent="0.25">
      <c r="A57" s="146">
        <v>38</v>
      </c>
      <c r="B57" s="99" t="s">
        <v>210</v>
      </c>
      <c r="C57" s="98" t="s">
        <v>283</v>
      </c>
      <c r="D57" s="148" t="s">
        <v>146</v>
      </c>
      <c r="E57" s="149">
        <f t="shared" si="3"/>
        <v>27267000</v>
      </c>
      <c r="F57" s="112">
        <v>2181360</v>
      </c>
      <c r="G57" s="150">
        <v>2726700</v>
      </c>
      <c r="H57" s="150">
        <v>2181360</v>
      </c>
      <c r="I57" s="150">
        <v>2181360</v>
      </c>
      <c r="J57" s="150">
        <v>2181360</v>
      </c>
      <c r="K57" s="150">
        <v>2726700</v>
      </c>
      <c r="L57" s="150">
        <v>2726700</v>
      </c>
      <c r="M57" s="150">
        <v>2726700</v>
      </c>
      <c r="N57" s="288">
        <v>2181360</v>
      </c>
      <c r="O57" s="288">
        <v>2726700</v>
      </c>
      <c r="P57" s="288">
        <v>2726700</v>
      </c>
      <c r="Q57" s="288">
        <v>0</v>
      </c>
      <c r="R57" s="164"/>
      <c r="S57" s="138"/>
    </row>
    <row r="58" spans="1:19" s="252" customFormat="1" ht="21" customHeight="1" x14ac:dyDescent="0.25">
      <c r="A58" s="146">
        <v>39</v>
      </c>
      <c r="B58" s="99" t="s">
        <v>211</v>
      </c>
      <c r="C58" s="98" t="s">
        <v>284</v>
      </c>
      <c r="D58" s="148" t="s">
        <v>146</v>
      </c>
      <c r="E58" s="149">
        <f t="shared" si="3"/>
        <v>15873864</v>
      </c>
      <c r="F58" s="97">
        <v>0</v>
      </c>
      <c r="G58" s="150">
        <v>1725420</v>
      </c>
      <c r="H58" s="150">
        <v>1380336</v>
      </c>
      <c r="I58" s="150">
        <v>1035252</v>
      </c>
      <c r="J58" s="150">
        <v>1380336</v>
      </c>
      <c r="K58" s="150">
        <v>1725420</v>
      </c>
      <c r="L58" s="150">
        <v>1035252</v>
      </c>
      <c r="M58" s="150">
        <v>1380336</v>
      </c>
      <c r="N58" s="288">
        <v>1725420</v>
      </c>
      <c r="O58" s="288">
        <v>1380336</v>
      </c>
      <c r="P58" s="288">
        <v>1380336</v>
      </c>
      <c r="Q58" s="288">
        <v>1725420</v>
      </c>
      <c r="R58" s="166"/>
      <c r="S58" s="138"/>
    </row>
    <row r="59" spans="1:19" s="252" customFormat="1" ht="22.5" customHeight="1" x14ac:dyDescent="0.25">
      <c r="A59" s="146">
        <v>40</v>
      </c>
      <c r="B59" s="99" t="s">
        <v>212</v>
      </c>
      <c r="C59" s="98" t="s">
        <v>285</v>
      </c>
      <c r="D59" s="148" t="s">
        <v>146</v>
      </c>
      <c r="E59" s="149">
        <f t="shared" si="3"/>
        <v>9848304</v>
      </c>
      <c r="F59" s="97">
        <v>0</v>
      </c>
      <c r="G59" s="150">
        <v>1094256</v>
      </c>
      <c r="H59" s="150">
        <v>1094256</v>
      </c>
      <c r="I59" s="150">
        <v>820692</v>
      </c>
      <c r="J59" s="150">
        <v>1367820</v>
      </c>
      <c r="K59" s="150">
        <v>820692</v>
      </c>
      <c r="L59" s="150">
        <v>1094256</v>
      </c>
      <c r="M59" s="150">
        <v>0</v>
      </c>
      <c r="N59" s="288">
        <v>820692</v>
      </c>
      <c r="O59" s="288">
        <v>820692</v>
      </c>
      <c r="P59" s="288">
        <v>1094256</v>
      </c>
      <c r="Q59" s="288">
        <v>820692</v>
      </c>
      <c r="R59" s="153"/>
      <c r="S59" s="138"/>
    </row>
    <row r="60" spans="1:19" s="252" customFormat="1" ht="28.5" customHeight="1" x14ac:dyDescent="0.25">
      <c r="A60" s="146">
        <v>41</v>
      </c>
      <c r="B60" s="266" t="s">
        <v>214</v>
      </c>
      <c r="C60" s="98" t="s">
        <v>287</v>
      </c>
      <c r="D60" s="148" t="s">
        <v>146</v>
      </c>
      <c r="E60" s="149">
        <f t="shared" si="3"/>
        <v>16478567</v>
      </c>
      <c r="F60" s="97">
        <v>1814820</v>
      </c>
      <c r="G60" s="150">
        <v>1088892</v>
      </c>
      <c r="H60" s="150">
        <v>1451856</v>
      </c>
      <c r="I60" s="150">
        <v>1451856</v>
      </c>
      <c r="J60" s="150">
        <v>1524449</v>
      </c>
      <c r="K60" s="150">
        <v>1524449</v>
      </c>
      <c r="L60" s="150">
        <v>1905561</v>
      </c>
      <c r="M60" s="150">
        <v>1524449</v>
      </c>
      <c r="N60" s="288">
        <v>1524449</v>
      </c>
      <c r="O60" s="288">
        <v>1524449</v>
      </c>
      <c r="P60" s="288">
        <v>1143337</v>
      </c>
      <c r="Q60" s="288">
        <v>0</v>
      </c>
      <c r="R60" s="167"/>
      <c r="S60" s="138"/>
    </row>
    <row r="61" spans="1:19" s="252" customFormat="1" ht="21" customHeight="1" x14ac:dyDescent="0.25">
      <c r="A61" s="146">
        <v>42</v>
      </c>
      <c r="B61" s="99" t="s">
        <v>215</v>
      </c>
      <c r="C61" s="98" t="s">
        <v>288</v>
      </c>
      <c r="D61" s="148" t="s">
        <v>146</v>
      </c>
      <c r="E61" s="149">
        <f t="shared" si="3"/>
        <v>12036816</v>
      </c>
      <c r="F61" s="97">
        <v>1094256</v>
      </c>
      <c r="G61" s="150">
        <v>1367820</v>
      </c>
      <c r="H61" s="150">
        <v>820692</v>
      </c>
      <c r="I61" s="150">
        <v>1094256</v>
      </c>
      <c r="J61" s="150">
        <v>1094256</v>
      </c>
      <c r="K61" s="150">
        <v>1367820</v>
      </c>
      <c r="L61" s="150">
        <v>0</v>
      </c>
      <c r="M61" s="150">
        <v>1094256</v>
      </c>
      <c r="N61" s="288">
        <v>1094256</v>
      </c>
      <c r="O61" s="288">
        <v>820692</v>
      </c>
      <c r="P61" s="288">
        <v>1094256</v>
      </c>
      <c r="Q61" s="288">
        <v>1094256</v>
      </c>
      <c r="R61" s="167"/>
      <c r="S61" s="138"/>
    </row>
    <row r="62" spans="1:19" s="252" customFormat="1" ht="21" customHeight="1" x14ac:dyDescent="0.25">
      <c r="A62" s="146">
        <v>43</v>
      </c>
      <c r="B62" s="101" t="s">
        <v>216</v>
      </c>
      <c r="C62" s="98" t="s">
        <v>289</v>
      </c>
      <c r="D62" s="148" t="s">
        <v>146</v>
      </c>
      <c r="E62" s="149">
        <f t="shared" si="3"/>
        <v>16564032</v>
      </c>
      <c r="F62" s="97">
        <v>1380336</v>
      </c>
      <c r="G62" s="150">
        <v>1380336</v>
      </c>
      <c r="H62" s="150">
        <v>1380336</v>
      </c>
      <c r="I62" s="150">
        <v>1035252</v>
      </c>
      <c r="J62" s="150">
        <v>1380336</v>
      </c>
      <c r="K62" s="150">
        <v>1725420</v>
      </c>
      <c r="L62" s="150">
        <v>1035252</v>
      </c>
      <c r="M62" s="150">
        <v>1380336</v>
      </c>
      <c r="N62" s="288">
        <v>1725420</v>
      </c>
      <c r="O62" s="288">
        <v>1380336</v>
      </c>
      <c r="P62" s="288">
        <v>1380336</v>
      </c>
      <c r="Q62" s="288">
        <v>1380336</v>
      </c>
      <c r="R62" s="167"/>
      <c r="S62" s="138"/>
    </row>
    <row r="63" spans="1:19" s="252" customFormat="1" ht="20.25" customHeight="1" x14ac:dyDescent="0.25">
      <c r="A63" s="146">
        <v>44</v>
      </c>
      <c r="B63" s="99" t="s">
        <v>217</v>
      </c>
      <c r="C63" s="98" t="s">
        <v>290</v>
      </c>
      <c r="D63" s="148" t="s">
        <v>146</v>
      </c>
      <c r="E63" s="149">
        <f t="shared" si="3"/>
        <v>26492200</v>
      </c>
      <c r="F63" s="97">
        <v>2062160</v>
      </c>
      <c r="G63" s="150">
        <v>2062160</v>
      </c>
      <c r="H63" s="150">
        <v>2577700</v>
      </c>
      <c r="I63" s="150">
        <v>2062160</v>
      </c>
      <c r="J63" s="150">
        <v>2577700</v>
      </c>
      <c r="K63" s="150">
        <v>2062160</v>
      </c>
      <c r="L63" s="150">
        <v>2181360</v>
      </c>
      <c r="M63" s="150">
        <v>1636020</v>
      </c>
      <c r="N63" s="288">
        <v>1636020</v>
      </c>
      <c r="O63" s="288">
        <v>2726700</v>
      </c>
      <c r="P63" s="288">
        <v>2726700</v>
      </c>
      <c r="Q63" s="288">
        <v>2181360</v>
      </c>
      <c r="R63" s="167"/>
      <c r="S63" s="138"/>
    </row>
    <row r="64" spans="1:19" s="252" customFormat="1" ht="21" customHeight="1" x14ac:dyDescent="0.25">
      <c r="A64" s="146">
        <v>45</v>
      </c>
      <c r="B64" s="99" t="s">
        <v>218</v>
      </c>
      <c r="C64" s="98" t="s">
        <v>291</v>
      </c>
      <c r="D64" s="148" t="s">
        <v>146</v>
      </c>
      <c r="E64" s="149">
        <f t="shared" si="3"/>
        <v>9204624</v>
      </c>
      <c r="F64" s="97">
        <v>627588</v>
      </c>
      <c r="G64" s="150">
        <v>836784</v>
      </c>
      <c r="H64" s="150">
        <v>836784</v>
      </c>
      <c r="I64" s="150">
        <v>1045980</v>
      </c>
      <c r="J64" s="150">
        <v>836784</v>
      </c>
      <c r="K64" s="150">
        <v>627588</v>
      </c>
      <c r="L64" s="150">
        <v>627588</v>
      </c>
      <c r="M64" s="150">
        <v>1045980</v>
      </c>
      <c r="N64" s="288">
        <v>836784</v>
      </c>
      <c r="O64" s="288">
        <v>836784</v>
      </c>
      <c r="P64" s="288">
        <v>0</v>
      </c>
      <c r="Q64" s="288">
        <v>1045980</v>
      </c>
      <c r="R64" s="167"/>
      <c r="S64" s="138"/>
    </row>
    <row r="65" spans="1:19" s="252" customFormat="1" ht="21" customHeight="1" x14ac:dyDescent="0.25">
      <c r="A65" s="146">
        <v>46</v>
      </c>
      <c r="B65" s="99" t="s">
        <v>219</v>
      </c>
      <c r="C65" s="98" t="s">
        <v>292</v>
      </c>
      <c r="D65" s="148" t="s">
        <v>146</v>
      </c>
      <c r="E65" s="149">
        <f t="shared" si="3"/>
        <v>22942722</v>
      </c>
      <c r="F65" s="97">
        <v>2085702</v>
      </c>
      <c r="G65" s="150">
        <v>2085702</v>
      </c>
      <c r="H65" s="150">
        <v>2780936</v>
      </c>
      <c r="I65" s="150">
        <v>2085702</v>
      </c>
      <c r="J65" s="150">
        <v>2780936</v>
      </c>
      <c r="K65" s="150">
        <v>2085702</v>
      </c>
      <c r="L65" s="150">
        <v>2780936</v>
      </c>
      <c r="M65" s="150">
        <v>2085702</v>
      </c>
      <c r="N65" s="288">
        <v>2085702</v>
      </c>
      <c r="O65" s="288">
        <v>0</v>
      </c>
      <c r="P65" s="288">
        <v>0</v>
      </c>
      <c r="Q65" s="288">
        <v>2085702</v>
      </c>
      <c r="R65" s="167"/>
      <c r="S65" s="138"/>
    </row>
    <row r="66" spans="1:19" s="252" customFormat="1" ht="21" customHeight="1" x14ac:dyDescent="0.25">
      <c r="A66" s="146">
        <v>47</v>
      </c>
      <c r="B66" s="102" t="s">
        <v>220</v>
      </c>
      <c r="C66" s="103" t="s">
        <v>293</v>
      </c>
      <c r="D66" s="148" t="s">
        <v>146</v>
      </c>
      <c r="E66" s="149">
        <f t="shared" si="3"/>
        <v>8621736</v>
      </c>
      <c r="F66" s="97">
        <v>951216</v>
      </c>
      <c r="G66" s="150">
        <v>1022736</v>
      </c>
      <c r="H66" s="150">
        <v>1278420</v>
      </c>
      <c r="I66" s="150">
        <v>1022736</v>
      </c>
      <c r="J66" s="150">
        <v>1278420</v>
      </c>
      <c r="K66" s="150">
        <v>1022736</v>
      </c>
      <c r="L66" s="150">
        <v>1022736</v>
      </c>
      <c r="M66" s="150">
        <v>1022736</v>
      </c>
      <c r="N66" s="288">
        <v>0</v>
      </c>
      <c r="O66" s="288">
        <v>0</v>
      </c>
      <c r="P66" s="288">
        <v>0</v>
      </c>
      <c r="Q66" s="288">
        <v>0</v>
      </c>
      <c r="R66" s="167"/>
      <c r="S66" s="138"/>
    </row>
    <row r="67" spans="1:19" s="252" customFormat="1" ht="21" customHeight="1" x14ac:dyDescent="0.25">
      <c r="A67" s="146">
        <v>48</v>
      </c>
      <c r="B67" s="99" t="s">
        <v>221</v>
      </c>
      <c r="C67" s="98" t="s">
        <v>294</v>
      </c>
      <c r="D67" s="148" t="s">
        <v>146</v>
      </c>
      <c r="E67" s="149">
        <f t="shared" si="3"/>
        <v>11993904</v>
      </c>
      <c r="F67" s="97">
        <v>767052</v>
      </c>
      <c r="G67" s="150">
        <v>1022736</v>
      </c>
      <c r="H67" s="150">
        <v>1022736</v>
      </c>
      <c r="I67" s="150">
        <v>1278420</v>
      </c>
      <c r="J67" s="150">
        <v>1022736</v>
      </c>
      <c r="K67" s="150">
        <v>1022736</v>
      </c>
      <c r="L67" s="150">
        <v>1278420</v>
      </c>
      <c r="M67" s="150">
        <v>0</v>
      </c>
      <c r="N67" s="288">
        <v>1022736</v>
      </c>
      <c r="O67" s="288">
        <v>1094256</v>
      </c>
      <c r="P67" s="288">
        <v>1094256</v>
      </c>
      <c r="Q67" s="288">
        <v>1367820</v>
      </c>
      <c r="R67" s="164"/>
      <c r="S67" s="138"/>
    </row>
    <row r="68" spans="1:19" s="252" customFormat="1" ht="21" customHeight="1" x14ac:dyDescent="0.25">
      <c r="A68" s="146">
        <v>49</v>
      </c>
      <c r="B68" s="99" t="s">
        <v>222</v>
      </c>
      <c r="C68" s="98" t="s">
        <v>295</v>
      </c>
      <c r="D68" s="148" t="s">
        <v>146</v>
      </c>
      <c r="E68" s="149">
        <f t="shared" si="3"/>
        <v>13311660</v>
      </c>
      <c r="F68" s="97">
        <v>1165776</v>
      </c>
      <c r="G68" s="150">
        <v>1165776</v>
      </c>
      <c r="H68" s="150">
        <v>1165776</v>
      </c>
      <c r="I68" s="150">
        <v>1457220</v>
      </c>
      <c r="J68" s="150">
        <v>0</v>
      </c>
      <c r="K68" s="150">
        <v>1457220</v>
      </c>
      <c r="L68" s="150">
        <v>1165776</v>
      </c>
      <c r="M68" s="150">
        <v>1165776</v>
      </c>
      <c r="N68" s="288">
        <v>1165776</v>
      </c>
      <c r="O68" s="288">
        <v>1237296</v>
      </c>
      <c r="P68" s="288">
        <v>927972</v>
      </c>
      <c r="Q68" s="288">
        <v>1237296</v>
      </c>
      <c r="R68" s="164"/>
      <c r="S68" s="138"/>
    </row>
    <row r="69" spans="1:19" s="252" customFormat="1" ht="21" customHeight="1" x14ac:dyDescent="0.25">
      <c r="A69" s="146">
        <v>50</v>
      </c>
      <c r="B69" s="99" t="s">
        <v>223</v>
      </c>
      <c r="C69" s="100" t="s">
        <v>296</v>
      </c>
      <c r="D69" s="148" t="s">
        <v>146</v>
      </c>
      <c r="E69" s="149">
        <f t="shared" si="3"/>
        <v>11532600</v>
      </c>
      <c r="F69" s="97">
        <v>1072800</v>
      </c>
      <c r="G69" s="150">
        <v>1341000</v>
      </c>
      <c r="H69" s="150">
        <v>804600</v>
      </c>
      <c r="I69" s="150">
        <v>1072800</v>
      </c>
      <c r="J69" s="150">
        <v>804600</v>
      </c>
      <c r="K69" s="150">
        <v>1072800</v>
      </c>
      <c r="L69" s="150">
        <v>804600</v>
      </c>
      <c r="M69" s="150">
        <v>0</v>
      </c>
      <c r="N69" s="288">
        <v>1072800</v>
      </c>
      <c r="O69" s="288">
        <v>1341000</v>
      </c>
      <c r="P69" s="288">
        <v>1072800</v>
      </c>
      <c r="Q69" s="288">
        <v>1072800</v>
      </c>
      <c r="R69" s="165"/>
      <c r="S69" s="138"/>
    </row>
    <row r="70" spans="1:19" s="252" customFormat="1" ht="27" customHeight="1" x14ac:dyDescent="0.25">
      <c r="A70" s="146">
        <v>51</v>
      </c>
      <c r="B70" s="266" t="s">
        <v>224</v>
      </c>
      <c r="C70" s="98" t="s">
        <v>297</v>
      </c>
      <c r="D70" s="148" t="s">
        <v>146</v>
      </c>
      <c r="E70" s="149">
        <f t="shared" si="3"/>
        <v>12703740</v>
      </c>
      <c r="F70" s="97">
        <v>1088892</v>
      </c>
      <c r="G70" s="150">
        <v>1451856</v>
      </c>
      <c r="H70" s="150">
        <v>1088892</v>
      </c>
      <c r="I70" s="150">
        <v>1088892</v>
      </c>
      <c r="J70" s="150">
        <v>1088892</v>
      </c>
      <c r="K70" s="150">
        <v>1088892</v>
      </c>
      <c r="L70" s="150">
        <v>1088892</v>
      </c>
      <c r="M70" s="150">
        <v>1451856</v>
      </c>
      <c r="N70" s="288">
        <v>1088892</v>
      </c>
      <c r="O70" s="288">
        <v>1088892</v>
      </c>
      <c r="P70" s="288">
        <v>1088892</v>
      </c>
      <c r="Q70" s="288">
        <v>0</v>
      </c>
      <c r="R70" s="166"/>
      <c r="S70" s="138"/>
    </row>
    <row r="71" spans="1:19" s="252" customFormat="1" ht="27" customHeight="1" x14ac:dyDescent="0.25">
      <c r="A71" s="146">
        <v>52</v>
      </c>
      <c r="B71" s="99" t="s">
        <v>213</v>
      </c>
      <c r="C71" s="98" t="s">
        <v>286</v>
      </c>
      <c r="D71" s="148" t="s">
        <v>146</v>
      </c>
      <c r="E71" s="149">
        <f t="shared" si="3"/>
        <v>14493528</v>
      </c>
      <c r="F71" s="97">
        <v>1380336</v>
      </c>
      <c r="G71" s="150">
        <v>1035252</v>
      </c>
      <c r="H71" s="150">
        <v>1725420</v>
      </c>
      <c r="I71" s="150">
        <v>1380336</v>
      </c>
      <c r="J71" s="150">
        <v>1380336</v>
      </c>
      <c r="K71" s="150">
        <v>1380336</v>
      </c>
      <c r="L71" s="150">
        <v>1380336</v>
      </c>
      <c r="M71" s="150">
        <v>1380336</v>
      </c>
      <c r="N71" s="288">
        <v>1380336</v>
      </c>
      <c r="O71" s="288">
        <v>1035252</v>
      </c>
      <c r="P71" s="288">
        <v>0</v>
      </c>
      <c r="Q71" s="288">
        <v>1035252</v>
      </c>
      <c r="R71" s="166"/>
      <c r="S71" s="138"/>
    </row>
    <row r="72" spans="1:19" s="252" customFormat="1" ht="27" customHeight="1" x14ac:dyDescent="0.25">
      <c r="A72" s="146">
        <v>53</v>
      </c>
      <c r="B72" s="99" t="s">
        <v>225</v>
      </c>
      <c r="C72" s="98" t="s">
        <v>298</v>
      </c>
      <c r="D72" s="148" t="s">
        <v>146</v>
      </c>
      <c r="E72" s="149">
        <f t="shared" si="3"/>
        <v>19915340</v>
      </c>
      <c r="F72" s="97">
        <v>0</v>
      </c>
      <c r="G72" s="150">
        <v>1457220</v>
      </c>
      <c r="H72" s="150">
        <v>1457220</v>
      </c>
      <c r="I72" s="150">
        <v>1457220</v>
      </c>
      <c r="J72" s="150">
        <v>1942960</v>
      </c>
      <c r="K72" s="150">
        <v>1942960</v>
      </c>
      <c r="L72" s="150">
        <v>1942960</v>
      </c>
      <c r="M72" s="150">
        <v>1457220</v>
      </c>
      <c r="N72" s="288">
        <v>1457220</v>
      </c>
      <c r="O72" s="288">
        <v>1942960</v>
      </c>
      <c r="P72" s="288">
        <v>2428700</v>
      </c>
      <c r="Q72" s="288">
        <v>2428700</v>
      </c>
      <c r="R72" s="166"/>
      <c r="S72" s="138"/>
    </row>
    <row r="73" spans="1:19" s="252" customFormat="1" ht="21" customHeight="1" x14ac:dyDescent="0.25">
      <c r="A73" s="146">
        <v>54</v>
      </c>
      <c r="B73" s="99" t="s">
        <v>226</v>
      </c>
      <c r="C73" s="98" t="s">
        <v>299</v>
      </c>
      <c r="D73" s="148" t="s">
        <v>146</v>
      </c>
      <c r="E73" s="149">
        <f t="shared" si="3"/>
        <v>9964524</v>
      </c>
      <c r="F73" s="97">
        <v>713412</v>
      </c>
      <c r="G73" s="150">
        <v>951216</v>
      </c>
      <c r="H73" s="150">
        <v>951216</v>
      </c>
      <c r="I73" s="150">
        <v>713412</v>
      </c>
      <c r="J73" s="150">
        <v>951216</v>
      </c>
      <c r="K73" s="150">
        <v>951216</v>
      </c>
      <c r="L73" s="150">
        <v>951216</v>
      </c>
      <c r="M73" s="150">
        <v>713412</v>
      </c>
      <c r="N73" s="288">
        <v>1022736</v>
      </c>
      <c r="O73" s="288">
        <v>1022736</v>
      </c>
      <c r="P73" s="288">
        <v>1022736</v>
      </c>
      <c r="Q73" s="288">
        <v>0</v>
      </c>
      <c r="R73" s="238"/>
      <c r="S73" s="138"/>
    </row>
    <row r="74" spans="1:19" s="252" customFormat="1" ht="27" customHeight="1" x14ac:dyDescent="0.25">
      <c r="A74" s="146">
        <v>55</v>
      </c>
      <c r="B74" s="99" t="s">
        <v>227</v>
      </c>
      <c r="C74" s="98" t="s">
        <v>300</v>
      </c>
      <c r="D74" s="148" t="s">
        <v>146</v>
      </c>
      <c r="E74" s="149">
        <f t="shared" si="3"/>
        <v>10225572</v>
      </c>
      <c r="F74" s="97">
        <v>951216</v>
      </c>
      <c r="G74" s="150">
        <v>1189020</v>
      </c>
      <c r="H74" s="150">
        <v>951216</v>
      </c>
      <c r="I74" s="150">
        <v>713412</v>
      </c>
      <c r="J74" s="150">
        <v>713412</v>
      </c>
      <c r="K74" s="150">
        <v>951216</v>
      </c>
      <c r="L74" s="150">
        <v>951216</v>
      </c>
      <c r="M74" s="150">
        <v>951216</v>
      </c>
      <c r="N74" s="288">
        <v>951216</v>
      </c>
      <c r="O74" s="288">
        <v>951216</v>
      </c>
      <c r="P74" s="288">
        <v>0</v>
      </c>
      <c r="Q74" s="288">
        <v>951216</v>
      </c>
      <c r="R74" s="166"/>
      <c r="S74" s="138"/>
    </row>
    <row r="75" spans="1:19" s="252" customFormat="1" ht="27" customHeight="1" x14ac:dyDescent="0.25">
      <c r="A75" s="146">
        <v>56</v>
      </c>
      <c r="B75" s="99" t="s">
        <v>474</v>
      </c>
      <c r="C75" s="98" t="s">
        <v>503</v>
      </c>
      <c r="D75" s="148" t="s">
        <v>146</v>
      </c>
      <c r="E75" s="149">
        <f t="shared" si="3"/>
        <v>6390312</v>
      </c>
      <c r="F75" s="97">
        <v>1380336</v>
      </c>
      <c r="G75" s="150">
        <v>1380336</v>
      </c>
      <c r="H75" s="150">
        <v>0</v>
      </c>
      <c r="I75" s="150">
        <v>1088892</v>
      </c>
      <c r="J75" s="150">
        <v>1451856</v>
      </c>
      <c r="K75" s="150">
        <v>1088892</v>
      </c>
      <c r="L75" s="150"/>
      <c r="M75" s="150"/>
      <c r="N75" s="288"/>
      <c r="O75" s="288"/>
      <c r="P75" s="288"/>
      <c r="Q75" s="288"/>
      <c r="R75" s="166"/>
      <c r="S75" s="138"/>
    </row>
    <row r="76" spans="1:19" s="252" customFormat="1" ht="21" customHeight="1" x14ac:dyDescent="0.25">
      <c r="A76" s="146">
        <v>57</v>
      </c>
      <c r="B76" s="266" t="s">
        <v>228</v>
      </c>
      <c r="C76" s="98" t="s">
        <v>301</v>
      </c>
      <c r="D76" s="148" t="s">
        <v>146</v>
      </c>
      <c r="E76" s="149">
        <f t="shared" si="3"/>
        <v>19906400</v>
      </c>
      <c r="F76" s="97">
        <v>0</v>
      </c>
      <c r="G76" s="150">
        <v>1942960</v>
      </c>
      <c r="H76" s="150">
        <v>2428700</v>
      </c>
      <c r="I76" s="150">
        <v>1942960</v>
      </c>
      <c r="J76" s="150">
        <v>1942960</v>
      </c>
      <c r="K76" s="150">
        <v>1942960</v>
      </c>
      <c r="L76" s="150">
        <v>1457220</v>
      </c>
      <c r="M76" s="150">
        <v>2062160</v>
      </c>
      <c r="N76" s="288">
        <v>0</v>
      </c>
      <c r="O76" s="288">
        <v>2062160</v>
      </c>
      <c r="P76" s="288">
        <v>2062160</v>
      </c>
      <c r="Q76" s="288">
        <v>2062160</v>
      </c>
      <c r="R76" s="153"/>
      <c r="S76" s="138"/>
    </row>
    <row r="77" spans="1:19" s="252" customFormat="1" ht="25.5" customHeight="1" x14ac:dyDescent="0.25">
      <c r="A77" s="146">
        <v>58</v>
      </c>
      <c r="B77" s="99" t="s">
        <v>206</v>
      </c>
      <c r="C77" s="98" t="s">
        <v>279</v>
      </c>
      <c r="D77" s="148" t="s">
        <v>146</v>
      </c>
      <c r="E77" s="149">
        <f t="shared" si="3"/>
        <v>9987768</v>
      </c>
      <c r="F77" s="97">
        <v>713412</v>
      </c>
      <c r="G77" s="150">
        <v>951216</v>
      </c>
      <c r="H77" s="150">
        <v>951216</v>
      </c>
      <c r="I77" s="150">
        <v>951216</v>
      </c>
      <c r="J77" s="150">
        <v>1189020</v>
      </c>
      <c r="K77" s="150">
        <v>713412</v>
      </c>
      <c r="L77" s="150">
        <v>951216</v>
      </c>
      <c r="M77" s="150">
        <v>951216</v>
      </c>
      <c r="N77" s="288">
        <v>713412</v>
      </c>
      <c r="O77" s="288">
        <v>713412</v>
      </c>
      <c r="P77" s="288">
        <v>1189020</v>
      </c>
      <c r="Q77" s="288">
        <v>0</v>
      </c>
      <c r="R77" s="166"/>
      <c r="S77" s="138"/>
    </row>
    <row r="78" spans="1:19" s="252" customFormat="1" ht="21" customHeight="1" x14ac:dyDescent="0.25">
      <c r="A78" s="146">
        <v>59</v>
      </c>
      <c r="B78" s="99" t="s">
        <v>230</v>
      </c>
      <c r="C78" s="98" t="s">
        <v>303</v>
      </c>
      <c r="D78" s="148" t="s">
        <v>146</v>
      </c>
      <c r="E78" s="149">
        <f t="shared" si="3"/>
        <v>10429404</v>
      </c>
      <c r="F78" s="97">
        <v>713412</v>
      </c>
      <c r="G78" s="150">
        <v>767052</v>
      </c>
      <c r="H78" s="150">
        <v>1022736</v>
      </c>
      <c r="I78" s="150">
        <v>767052</v>
      </c>
      <c r="J78" s="150">
        <v>1022736</v>
      </c>
      <c r="K78" s="150">
        <v>0</v>
      </c>
      <c r="L78" s="150">
        <v>1022736</v>
      </c>
      <c r="M78" s="150">
        <v>1022736</v>
      </c>
      <c r="N78" s="288">
        <v>1022736</v>
      </c>
      <c r="O78" s="288">
        <v>1278420</v>
      </c>
      <c r="P78" s="288">
        <v>767052</v>
      </c>
      <c r="Q78" s="288">
        <v>1022736</v>
      </c>
      <c r="R78" s="165"/>
      <c r="S78" s="138"/>
    </row>
    <row r="79" spans="1:19" s="252" customFormat="1" ht="21" customHeight="1" x14ac:dyDescent="0.25">
      <c r="A79" s="146">
        <v>60</v>
      </c>
      <c r="B79" s="99" t="s">
        <v>231</v>
      </c>
      <c r="C79" s="98" t="s">
        <v>304</v>
      </c>
      <c r="D79" s="148" t="s">
        <v>146</v>
      </c>
      <c r="E79" s="149">
        <f t="shared" si="3"/>
        <v>10030680</v>
      </c>
      <c r="F79" s="97">
        <v>1045980</v>
      </c>
      <c r="G79" s="150">
        <v>836784</v>
      </c>
      <c r="H79" s="150">
        <v>627588</v>
      </c>
      <c r="I79" s="150">
        <v>836784</v>
      </c>
      <c r="J79" s="150">
        <v>954792</v>
      </c>
      <c r="K79" s="150">
        <v>954792</v>
      </c>
      <c r="L79" s="150">
        <v>716094</v>
      </c>
      <c r="M79" s="150">
        <v>1193490</v>
      </c>
      <c r="N79" s="288">
        <v>954792</v>
      </c>
      <c r="O79" s="288">
        <v>954792</v>
      </c>
      <c r="P79" s="288">
        <v>0</v>
      </c>
      <c r="Q79" s="288">
        <v>954792</v>
      </c>
      <c r="R79" s="166"/>
      <c r="S79" s="138"/>
    </row>
    <row r="80" spans="1:19" s="252" customFormat="1" ht="20.25" customHeight="1" x14ac:dyDescent="0.25">
      <c r="A80" s="146">
        <v>61</v>
      </c>
      <c r="B80" s="99" t="s">
        <v>232</v>
      </c>
      <c r="C80" s="98" t="s">
        <v>305</v>
      </c>
      <c r="D80" s="148" t="s">
        <v>146</v>
      </c>
      <c r="E80" s="149">
        <f t="shared" si="3"/>
        <v>10779852</v>
      </c>
      <c r="F80" s="97">
        <v>713412</v>
      </c>
      <c r="G80" s="150">
        <v>951216</v>
      </c>
      <c r="H80" s="150">
        <v>1189020</v>
      </c>
      <c r="I80" s="150">
        <v>767052</v>
      </c>
      <c r="J80" s="150">
        <v>1022736</v>
      </c>
      <c r="K80" s="150">
        <v>767052</v>
      </c>
      <c r="L80" s="150">
        <v>767052</v>
      </c>
      <c r="M80" s="150">
        <v>0</v>
      </c>
      <c r="N80" s="288">
        <v>1278420</v>
      </c>
      <c r="O80" s="288">
        <v>1022736</v>
      </c>
      <c r="P80" s="288">
        <v>1022736</v>
      </c>
      <c r="Q80" s="288">
        <v>1278420</v>
      </c>
      <c r="R80" s="165"/>
      <c r="S80" s="138"/>
    </row>
    <row r="81" spans="1:19" s="252" customFormat="1" ht="20.25" customHeight="1" x14ac:dyDescent="0.25">
      <c r="A81" s="146">
        <v>62</v>
      </c>
      <c r="B81" s="266" t="s">
        <v>233</v>
      </c>
      <c r="C81" s="98" t="s">
        <v>306</v>
      </c>
      <c r="D81" s="148" t="s">
        <v>146</v>
      </c>
      <c r="E81" s="149">
        <f t="shared" si="3"/>
        <v>5197716</v>
      </c>
      <c r="F81" s="97">
        <v>0</v>
      </c>
      <c r="G81" s="150">
        <v>1094256</v>
      </c>
      <c r="H81" s="150">
        <v>1094256</v>
      </c>
      <c r="I81" s="150">
        <v>820692</v>
      </c>
      <c r="J81" s="150">
        <v>1094256</v>
      </c>
      <c r="K81" s="150">
        <v>1094256</v>
      </c>
      <c r="L81" s="150">
        <v>0</v>
      </c>
      <c r="M81" s="150">
        <v>0</v>
      </c>
      <c r="N81" s="288">
        <v>0</v>
      </c>
      <c r="O81" s="288">
        <v>0</v>
      </c>
      <c r="P81" s="288">
        <v>0</v>
      </c>
      <c r="Q81" s="288">
        <v>0</v>
      </c>
      <c r="R81" s="238"/>
      <c r="S81" s="138"/>
    </row>
    <row r="82" spans="1:19" s="252" customFormat="1" ht="20.25" customHeight="1" x14ac:dyDescent="0.25">
      <c r="A82" s="146">
        <v>63</v>
      </c>
      <c r="B82" s="99" t="s">
        <v>234</v>
      </c>
      <c r="C82" s="98" t="s">
        <v>307</v>
      </c>
      <c r="D82" s="148" t="s">
        <v>146</v>
      </c>
      <c r="E82" s="149">
        <f t="shared" si="3"/>
        <v>12074364</v>
      </c>
      <c r="F82" s="97">
        <v>874332</v>
      </c>
      <c r="G82" s="150">
        <v>1165776</v>
      </c>
      <c r="H82" s="150">
        <v>1457220</v>
      </c>
      <c r="I82" s="150">
        <v>1165776</v>
      </c>
      <c r="J82" s="150">
        <v>874332</v>
      </c>
      <c r="K82" s="150">
        <v>1165776</v>
      </c>
      <c r="L82" s="150">
        <v>1165776</v>
      </c>
      <c r="M82" s="150">
        <v>1165776</v>
      </c>
      <c r="N82" s="288">
        <v>874332</v>
      </c>
      <c r="O82" s="288">
        <v>0</v>
      </c>
      <c r="P82" s="288">
        <v>927972</v>
      </c>
      <c r="Q82" s="288">
        <v>1237296</v>
      </c>
      <c r="R82" s="164"/>
      <c r="S82" s="138"/>
    </row>
    <row r="83" spans="1:19" s="252" customFormat="1" ht="20.25" customHeight="1" x14ac:dyDescent="0.25">
      <c r="A83" s="146">
        <v>64</v>
      </c>
      <c r="B83" s="99" t="s">
        <v>235</v>
      </c>
      <c r="C83" s="98" t="s">
        <v>308</v>
      </c>
      <c r="D83" s="148" t="s">
        <v>146</v>
      </c>
      <c r="E83" s="149">
        <f t="shared" si="3"/>
        <v>14171876</v>
      </c>
      <c r="F83" s="97">
        <v>1375973</v>
      </c>
      <c r="G83" s="150">
        <v>1719967</v>
      </c>
      <c r="H83" s="150">
        <v>1031980</v>
      </c>
      <c r="I83" s="150">
        <v>1375973</v>
      </c>
      <c r="J83" s="150">
        <v>1375973</v>
      </c>
      <c r="K83" s="150">
        <v>1041716</v>
      </c>
      <c r="L83" s="150">
        <v>1388954</v>
      </c>
      <c r="M83" s="150">
        <v>0</v>
      </c>
      <c r="N83" s="288">
        <v>1041716</v>
      </c>
      <c r="O83" s="288">
        <v>1388954</v>
      </c>
      <c r="P83" s="288">
        <v>1388954</v>
      </c>
      <c r="Q83" s="288">
        <v>1041716</v>
      </c>
      <c r="R83" s="167"/>
      <c r="S83" s="138"/>
    </row>
    <row r="84" spans="1:19" s="252" customFormat="1" ht="21" customHeight="1" x14ac:dyDescent="0.25">
      <c r="A84" s="146">
        <v>65</v>
      </c>
      <c r="B84" s="99" t="s">
        <v>236</v>
      </c>
      <c r="C84" s="98" t="s">
        <v>309</v>
      </c>
      <c r="D84" s="148" t="s">
        <v>146</v>
      </c>
      <c r="E84" s="149">
        <f t="shared" si="3"/>
        <v>9142044</v>
      </c>
      <c r="F84" s="97">
        <v>659772</v>
      </c>
      <c r="G84" s="150">
        <v>879696</v>
      </c>
      <c r="H84" s="150">
        <v>879696</v>
      </c>
      <c r="I84" s="150">
        <v>879696</v>
      </c>
      <c r="J84" s="150">
        <v>879696</v>
      </c>
      <c r="K84" s="150">
        <v>659772</v>
      </c>
      <c r="L84" s="150">
        <v>879696</v>
      </c>
      <c r="M84" s="150">
        <v>659772</v>
      </c>
      <c r="N84" s="288">
        <v>1099620</v>
      </c>
      <c r="O84" s="288">
        <v>951216</v>
      </c>
      <c r="P84" s="288">
        <v>713412</v>
      </c>
      <c r="Q84" s="288">
        <v>0</v>
      </c>
      <c r="R84" s="164"/>
      <c r="S84" s="138"/>
    </row>
    <row r="85" spans="1:19" s="252" customFormat="1" ht="21" customHeight="1" x14ac:dyDescent="0.25">
      <c r="A85" s="146">
        <v>66</v>
      </c>
      <c r="B85" s="99" t="s">
        <v>237</v>
      </c>
      <c r="C85" s="98" t="s">
        <v>310</v>
      </c>
      <c r="D85" s="148" t="s">
        <v>146</v>
      </c>
      <c r="E85" s="149">
        <f t="shared" ref="E85:E100" si="4">SUM(F85:Q85)</f>
        <v>29537760</v>
      </c>
      <c r="F85" s="97">
        <v>3516400</v>
      </c>
      <c r="G85" s="150">
        <v>2109840</v>
      </c>
      <c r="H85" s="150">
        <v>2813120</v>
      </c>
      <c r="I85" s="150">
        <v>2813120</v>
      </c>
      <c r="J85" s="150">
        <v>0</v>
      </c>
      <c r="K85" s="150">
        <v>2109840</v>
      </c>
      <c r="L85" s="150">
        <v>2813120</v>
      </c>
      <c r="M85" s="150">
        <v>2109840</v>
      </c>
      <c r="N85" s="288">
        <v>2813120</v>
      </c>
      <c r="O85" s="288">
        <v>2109840</v>
      </c>
      <c r="P85" s="288">
        <v>3516400</v>
      </c>
      <c r="Q85" s="288">
        <v>2813120</v>
      </c>
      <c r="R85" s="164"/>
      <c r="S85" s="138"/>
    </row>
    <row r="86" spans="1:19" s="252" customFormat="1" ht="21" customHeight="1" x14ac:dyDescent="0.25">
      <c r="A86" s="146">
        <v>67</v>
      </c>
      <c r="B86" s="99" t="s">
        <v>238</v>
      </c>
      <c r="C86" s="98" t="s">
        <v>311</v>
      </c>
      <c r="D86" s="148" t="s">
        <v>146</v>
      </c>
      <c r="E86" s="149">
        <f t="shared" si="4"/>
        <v>24162138</v>
      </c>
      <c r="F86" s="97">
        <v>1725867</v>
      </c>
      <c r="G86" s="150">
        <v>2301156</v>
      </c>
      <c r="H86" s="150">
        <v>2301156</v>
      </c>
      <c r="I86" s="150">
        <v>2876445</v>
      </c>
      <c r="J86" s="150">
        <v>1725867</v>
      </c>
      <c r="K86" s="150">
        <v>2301156</v>
      </c>
      <c r="L86" s="150">
        <v>1725867</v>
      </c>
      <c r="M86" s="150">
        <v>0</v>
      </c>
      <c r="N86" s="288">
        <v>2301156</v>
      </c>
      <c r="O86" s="288">
        <v>2301156</v>
      </c>
      <c r="P86" s="288">
        <v>1725867</v>
      </c>
      <c r="Q86" s="288">
        <v>2876445</v>
      </c>
      <c r="R86" s="165"/>
      <c r="S86" s="138"/>
    </row>
    <row r="87" spans="1:19" s="252" customFormat="1" ht="21" customHeight="1" x14ac:dyDescent="0.25">
      <c r="A87" s="146">
        <v>68</v>
      </c>
      <c r="B87" s="215" t="s">
        <v>239</v>
      </c>
      <c r="C87" s="216" t="s">
        <v>312</v>
      </c>
      <c r="D87" s="148" t="s">
        <v>146</v>
      </c>
      <c r="E87" s="149">
        <f t="shared" si="4"/>
        <v>18580896</v>
      </c>
      <c r="F87" s="217">
        <v>1802304</v>
      </c>
      <c r="G87" s="237">
        <v>1351728</v>
      </c>
      <c r="H87" s="237">
        <v>1802304</v>
      </c>
      <c r="I87" s="237">
        <v>1802304</v>
      </c>
      <c r="J87" s="237">
        <v>1351728</v>
      </c>
      <c r="K87" s="237">
        <v>0</v>
      </c>
      <c r="L87" s="237">
        <v>2252880</v>
      </c>
      <c r="M87" s="237">
        <v>1351728</v>
      </c>
      <c r="N87" s="289">
        <v>1802304</v>
      </c>
      <c r="O87" s="289">
        <v>1351728</v>
      </c>
      <c r="P87" s="289">
        <v>1802304</v>
      </c>
      <c r="Q87" s="289">
        <v>1909584</v>
      </c>
      <c r="R87" s="242"/>
      <c r="S87" s="138"/>
    </row>
    <row r="88" spans="1:19" s="252" customFormat="1" ht="21" customHeight="1" x14ac:dyDescent="0.25">
      <c r="A88" s="146">
        <v>69</v>
      </c>
      <c r="B88" s="202" t="s">
        <v>240</v>
      </c>
      <c r="C88" s="203" t="s">
        <v>313</v>
      </c>
      <c r="D88" s="148" t="s">
        <v>146</v>
      </c>
      <c r="E88" s="149">
        <f t="shared" si="4"/>
        <v>11090964</v>
      </c>
      <c r="F88" s="204">
        <v>1022736</v>
      </c>
      <c r="G88" s="205">
        <v>767052</v>
      </c>
      <c r="H88" s="205">
        <v>1094256</v>
      </c>
      <c r="I88" s="205">
        <v>1094256</v>
      </c>
      <c r="J88" s="205">
        <v>820692</v>
      </c>
      <c r="K88" s="205">
        <v>1367820</v>
      </c>
      <c r="L88" s="205">
        <v>820692</v>
      </c>
      <c r="M88" s="205">
        <v>0</v>
      </c>
      <c r="N88" s="290">
        <v>1094256</v>
      </c>
      <c r="O88" s="290">
        <v>1094256</v>
      </c>
      <c r="P88" s="290">
        <v>1094256</v>
      </c>
      <c r="Q88" s="290">
        <v>820692</v>
      </c>
      <c r="R88" s="206"/>
      <c r="S88" s="177"/>
    </row>
    <row r="89" spans="1:19" s="252" customFormat="1" ht="21" customHeight="1" x14ac:dyDescent="0.25">
      <c r="A89" s="146">
        <v>70</v>
      </c>
      <c r="B89" s="202" t="s">
        <v>433</v>
      </c>
      <c r="C89" s="203" t="s">
        <v>434</v>
      </c>
      <c r="D89" s="148" t="s">
        <v>146</v>
      </c>
      <c r="E89" s="149">
        <f t="shared" si="4"/>
        <v>4235772</v>
      </c>
      <c r="F89" s="204"/>
      <c r="G89" s="205"/>
      <c r="H89" s="205"/>
      <c r="I89" s="205"/>
      <c r="J89" s="205"/>
      <c r="K89" s="205"/>
      <c r="L89" s="205">
        <v>736656</v>
      </c>
      <c r="M89" s="205">
        <v>552492</v>
      </c>
      <c r="N89" s="290">
        <v>736656</v>
      </c>
      <c r="O89" s="290">
        <v>920820</v>
      </c>
      <c r="P89" s="290">
        <v>736656</v>
      </c>
      <c r="Q89" s="290">
        <v>552492</v>
      </c>
      <c r="R89" s="206"/>
      <c r="S89" s="177"/>
    </row>
    <row r="90" spans="1:19" s="12" customFormat="1" ht="27" customHeight="1" x14ac:dyDescent="0.25">
      <c r="A90" s="146">
        <v>71</v>
      </c>
      <c r="B90" s="202" t="s">
        <v>81</v>
      </c>
      <c r="C90" s="43" t="s">
        <v>132</v>
      </c>
      <c r="D90" s="148" t="s">
        <v>146</v>
      </c>
      <c r="E90" s="149">
        <f t="shared" si="4"/>
        <v>1641384</v>
      </c>
      <c r="F90" s="204"/>
      <c r="G90" s="44"/>
      <c r="H90" s="44"/>
      <c r="I90" s="44"/>
      <c r="J90" s="44"/>
      <c r="K90" s="44"/>
      <c r="L90" s="44"/>
      <c r="M90" s="44"/>
      <c r="N90" s="269"/>
      <c r="O90" s="269"/>
      <c r="P90" s="269">
        <v>820692</v>
      </c>
      <c r="Q90" s="269">
        <v>820692</v>
      </c>
      <c r="R90" s="240"/>
      <c r="S90" s="11"/>
    </row>
    <row r="91" spans="1:19" s="252" customFormat="1" ht="21" customHeight="1" x14ac:dyDescent="0.25">
      <c r="A91" s="146">
        <v>72</v>
      </c>
      <c r="B91" s="207" t="s">
        <v>241</v>
      </c>
      <c r="C91" s="203" t="s">
        <v>314</v>
      </c>
      <c r="D91" s="148" t="s">
        <v>146</v>
      </c>
      <c r="E91" s="149">
        <f t="shared" si="4"/>
        <v>12323790</v>
      </c>
      <c r="F91" s="204">
        <v>1190808</v>
      </c>
      <c r="G91" s="205">
        <v>893106</v>
      </c>
      <c r="H91" s="205">
        <v>1488510</v>
      </c>
      <c r="I91" s="205">
        <v>1190808</v>
      </c>
      <c r="J91" s="205">
        <v>1190808</v>
      </c>
      <c r="K91" s="205">
        <v>893106</v>
      </c>
      <c r="L91" s="205">
        <v>893106</v>
      </c>
      <c r="M91" s="205">
        <v>1190808</v>
      </c>
      <c r="N91" s="290">
        <v>1190808</v>
      </c>
      <c r="O91" s="290">
        <v>893106</v>
      </c>
      <c r="P91" s="290">
        <v>1308816</v>
      </c>
      <c r="Q91" s="290">
        <v>0</v>
      </c>
      <c r="R91" s="208"/>
      <c r="S91" s="177"/>
    </row>
    <row r="92" spans="1:19" s="252" customFormat="1" ht="21" customHeight="1" x14ac:dyDescent="0.25">
      <c r="A92" s="146">
        <v>73</v>
      </c>
      <c r="B92" s="239" t="s">
        <v>242</v>
      </c>
      <c r="C92" s="203" t="s">
        <v>315</v>
      </c>
      <c r="D92" s="148" t="s">
        <v>146</v>
      </c>
      <c r="E92" s="149">
        <f t="shared" si="4"/>
        <v>12136944</v>
      </c>
      <c r="F92" s="204">
        <v>1278420</v>
      </c>
      <c r="G92" s="205">
        <v>1022736</v>
      </c>
      <c r="H92" s="205">
        <v>1022736</v>
      </c>
      <c r="I92" s="205">
        <v>1278420</v>
      </c>
      <c r="J92" s="205">
        <v>767052</v>
      </c>
      <c r="K92" s="205">
        <v>1022736</v>
      </c>
      <c r="L92" s="205">
        <v>0</v>
      </c>
      <c r="M92" s="205">
        <v>1367820</v>
      </c>
      <c r="N92" s="290">
        <v>1094256</v>
      </c>
      <c r="O92" s="290">
        <v>1094256</v>
      </c>
      <c r="P92" s="290">
        <v>1094256</v>
      </c>
      <c r="Q92" s="290">
        <v>1094256</v>
      </c>
      <c r="R92" s="209"/>
      <c r="S92" s="177"/>
    </row>
    <row r="93" spans="1:19" s="252" customFormat="1" ht="21" customHeight="1" x14ac:dyDescent="0.25">
      <c r="A93" s="146">
        <v>74</v>
      </c>
      <c r="B93" s="207" t="s">
        <v>244</v>
      </c>
      <c r="C93" s="203" t="s">
        <v>316</v>
      </c>
      <c r="D93" s="148" t="s">
        <v>146</v>
      </c>
      <c r="E93" s="149">
        <f t="shared" si="4"/>
        <v>16677570</v>
      </c>
      <c r="F93" s="204">
        <v>1710520</v>
      </c>
      <c r="G93" s="205">
        <v>1282890</v>
      </c>
      <c r="H93" s="205">
        <v>2138150</v>
      </c>
      <c r="I93" s="205">
        <v>1282890</v>
      </c>
      <c r="J93" s="205">
        <v>1710520</v>
      </c>
      <c r="K93" s="205">
        <v>1282890</v>
      </c>
      <c r="L93" s="205">
        <v>1282890</v>
      </c>
      <c r="M93" s="205">
        <v>1282890</v>
      </c>
      <c r="N93" s="290">
        <v>1282890</v>
      </c>
      <c r="O93" s="290">
        <v>1710520</v>
      </c>
      <c r="P93" s="290">
        <v>0</v>
      </c>
      <c r="Q93" s="290">
        <v>1710520</v>
      </c>
      <c r="R93" s="209"/>
      <c r="S93" s="177"/>
    </row>
    <row r="94" spans="1:19" s="252" customFormat="1" ht="21" customHeight="1" x14ac:dyDescent="0.25">
      <c r="A94" s="146">
        <v>75</v>
      </c>
      <c r="B94" s="207" t="s">
        <v>245</v>
      </c>
      <c r="C94" s="203" t="s">
        <v>317</v>
      </c>
      <c r="D94" s="148" t="s">
        <v>146</v>
      </c>
      <c r="E94" s="149">
        <f t="shared" si="4"/>
        <v>15775524</v>
      </c>
      <c r="F94" s="204">
        <v>1237296</v>
      </c>
      <c r="G94" s="205">
        <v>1546620</v>
      </c>
      <c r="H94" s="205">
        <v>1237296</v>
      </c>
      <c r="I94" s="205">
        <v>1237296</v>
      </c>
      <c r="J94" s="205">
        <v>1237296</v>
      </c>
      <c r="K94" s="205">
        <v>1546620</v>
      </c>
      <c r="L94" s="205">
        <v>1237296</v>
      </c>
      <c r="M94" s="205">
        <v>1237296</v>
      </c>
      <c r="N94" s="290">
        <v>1237296</v>
      </c>
      <c r="O94" s="290">
        <v>1546620</v>
      </c>
      <c r="P94" s="290">
        <v>927972</v>
      </c>
      <c r="Q94" s="290">
        <v>1546620</v>
      </c>
      <c r="R94" s="210"/>
      <c r="S94" s="177"/>
    </row>
    <row r="95" spans="1:19" s="252" customFormat="1" ht="21" customHeight="1" x14ac:dyDescent="0.25">
      <c r="A95" s="146">
        <v>76</v>
      </c>
      <c r="B95" s="207" t="s">
        <v>246</v>
      </c>
      <c r="C95" s="203" t="s">
        <v>318</v>
      </c>
      <c r="D95" s="148" t="s">
        <v>146</v>
      </c>
      <c r="E95" s="149">
        <f t="shared" si="4"/>
        <v>9016884</v>
      </c>
      <c r="F95" s="204">
        <v>659772</v>
      </c>
      <c r="G95" s="205">
        <v>879696</v>
      </c>
      <c r="H95" s="205">
        <v>659772</v>
      </c>
      <c r="I95" s="205">
        <v>659772</v>
      </c>
      <c r="J95" s="205">
        <v>1099620</v>
      </c>
      <c r="K95" s="205">
        <v>879696</v>
      </c>
      <c r="L95" s="205">
        <v>1099620</v>
      </c>
      <c r="M95" s="205">
        <v>659772</v>
      </c>
      <c r="N95" s="290">
        <v>879696</v>
      </c>
      <c r="O95" s="290">
        <v>659772</v>
      </c>
      <c r="P95" s="290">
        <v>879696</v>
      </c>
      <c r="Q95" s="290">
        <v>0</v>
      </c>
      <c r="R95" s="210"/>
      <c r="S95" s="177"/>
    </row>
    <row r="96" spans="1:19" s="252" customFormat="1" ht="21" customHeight="1" x14ac:dyDescent="0.25">
      <c r="A96" s="146">
        <v>77</v>
      </c>
      <c r="B96" s="267" t="s">
        <v>247</v>
      </c>
      <c r="C96" s="203" t="s">
        <v>319</v>
      </c>
      <c r="D96" s="148" t="s">
        <v>146</v>
      </c>
      <c r="E96" s="149">
        <f t="shared" si="4"/>
        <v>31102260</v>
      </c>
      <c r="F96" s="204">
        <v>3173700</v>
      </c>
      <c r="G96" s="205">
        <v>2538960</v>
      </c>
      <c r="H96" s="205">
        <v>2538960</v>
      </c>
      <c r="I96" s="205">
        <v>2538960</v>
      </c>
      <c r="J96" s="205">
        <v>2538960</v>
      </c>
      <c r="K96" s="205">
        <v>2538960</v>
      </c>
      <c r="L96" s="205">
        <v>3173700</v>
      </c>
      <c r="M96" s="205">
        <v>2538960</v>
      </c>
      <c r="N96" s="290">
        <v>2538960</v>
      </c>
      <c r="O96" s="290">
        <v>2538960</v>
      </c>
      <c r="P96" s="290">
        <v>2538960</v>
      </c>
      <c r="Q96" s="290">
        <v>1904220</v>
      </c>
      <c r="R96" s="206"/>
      <c r="S96" s="177"/>
    </row>
    <row r="97" spans="1:20" s="252" customFormat="1" ht="21" customHeight="1" x14ac:dyDescent="0.25">
      <c r="A97" s="146">
        <v>78</v>
      </c>
      <c r="B97" s="26" t="s">
        <v>53</v>
      </c>
      <c r="C97" s="147" t="s">
        <v>104</v>
      </c>
      <c r="D97" s="148" t="s">
        <v>146</v>
      </c>
      <c r="E97" s="149">
        <f t="shared" si="4"/>
        <v>0</v>
      </c>
      <c r="F97" s="204"/>
      <c r="G97" s="150"/>
      <c r="H97" s="150"/>
      <c r="I97" s="150"/>
      <c r="J97" s="150"/>
      <c r="K97" s="150"/>
      <c r="L97" s="150"/>
      <c r="M97" s="150"/>
      <c r="N97" s="288"/>
      <c r="O97" s="288"/>
      <c r="P97" s="288"/>
      <c r="Q97" s="288"/>
      <c r="R97" s="151"/>
      <c r="S97" s="138"/>
    </row>
    <row r="98" spans="1:20" s="252" customFormat="1" ht="21" customHeight="1" x14ac:dyDescent="0.25">
      <c r="A98" s="146">
        <v>79</v>
      </c>
      <c r="B98" s="207" t="s">
        <v>248</v>
      </c>
      <c r="C98" s="203" t="s">
        <v>320</v>
      </c>
      <c r="D98" s="148" t="s">
        <v>146</v>
      </c>
      <c r="E98" s="149">
        <f t="shared" si="4"/>
        <v>11666700</v>
      </c>
      <c r="F98" s="204">
        <v>1022736</v>
      </c>
      <c r="G98" s="205">
        <v>767052</v>
      </c>
      <c r="H98" s="205">
        <v>1278420</v>
      </c>
      <c r="I98" s="205">
        <v>767052</v>
      </c>
      <c r="J98" s="205">
        <v>1278420</v>
      </c>
      <c r="K98" s="205">
        <v>1022736</v>
      </c>
      <c r="L98" s="205">
        <v>1022736</v>
      </c>
      <c r="M98" s="205">
        <v>1022736</v>
      </c>
      <c r="N98" s="290">
        <v>1022736</v>
      </c>
      <c r="O98" s="290">
        <v>1094256</v>
      </c>
      <c r="P98" s="290">
        <v>0</v>
      </c>
      <c r="Q98" s="290">
        <v>1367820</v>
      </c>
      <c r="R98" s="206"/>
      <c r="S98" s="177"/>
    </row>
    <row r="99" spans="1:20" s="252" customFormat="1" ht="21" customHeight="1" x14ac:dyDescent="0.25">
      <c r="A99" s="146">
        <v>80</v>
      </c>
      <c r="B99" s="207" t="s">
        <v>249</v>
      </c>
      <c r="C99" s="211" t="s">
        <v>321</v>
      </c>
      <c r="D99" s="148" t="s">
        <v>146</v>
      </c>
      <c r="E99" s="149">
        <f t="shared" si="4"/>
        <v>8831826</v>
      </c>
      <c r="F99" s="204">
        <v>716094</v>
      </c>
      <c r="G99" s="205">
        <v>954792</v>
      </c>
      <c r="H99" s="205">
        <v>716094</v>
      </c>
      <c r="I99" s="205">
        <v>954792</v>
      </c>
      <c r="J99" s="205">
        <v>716094</v>
      </c>
      <c r="K99" s="205">
        <v>716094</v>
      </c>
      <c r="L99" s="205">
        <v>716094</v>
      </c>
      <c r="M99" s="205">
        <v>716094</v>
      </c>
      <c r="N99" s="290">
        <v>716094</v>
      </c>
      <c r="O99" s="290">
        <v>954792</v>
      </c>
      <c r="P99" s="290">
        <v>954792</v>
      </c>
      <c r="Q99" s="290">
        <v>0</v>
      </c>
      <c r="R99" s="206"/>
      <c r="S99" s="177"/>
    </row>
    <row r="100" spans="1:20" s="252" customFormat="1" ht="21" customHeight="1" x14ac:dyDescent="0.25">
      <c r="A100" s="146">
        <v>81</v>
      </c>
      <c r="B100" s="207" t="s">
        <v>250</v>
      </c>
      <c r="C100" s="203" t="s">
        <v>322</v>
      </c>
      <c r="D100" s="148" t="s">
        <v>146</v>
      </c>
      <c r="E100" s="149">
        <f t="shared" si="4"/>
        <v>13114980</v>
      </c>
      <c r="F100" s="204">
        <v>1165776</v>
      </c>
      <c r="G100" s="205">
        <v>1457220</v>
      </c>
      <c r="H100" s="205">
        <v>1165776</v>
      </c>
      <c r="I100" s="205">
        <v>874332</v>
      </c>
      <c r="J100" s="205">
        <v>1165776</v>
      </c>
      <c r="K100" s="205">
        <v>1165776</v>
      </c>
      <c r="L100" s="205">
        <v>1165776</v>
      </c>
      <c r="M100" s="205">
        <v>1457220</v>
      </c>
      <c r="N100" s="290">
        <v>0</v>
      </c>
      <c r="O100" s="290">
        <v>1457220</v>
      </c>
      <c r="P100" s="290">
        <v>874332</v>
      </c>
      <c r="Q100" s="290">
        <v>1165776</v>
      </c>
      <c r="R100" s="206"/>
      <c r="S100" s="177"/>
    </row>
    <row r="101" spans="1:20" s="252" customFormat="1" ht="18.75" customHeight="1" x14ac:dyDescent="0.25">
      <c r="A101" s="212" t="s">
        <v>387</v>
      </c>
      <c r="B101" s="366" t="s">
        <v>388</v>
      </c>
      <c r="C101" s="366"/>
      <c r="D101" s="366"/>
      <c r="E101" s="213">
        <v>0</v>
      </c>
      <c r="F101" s="213">
        <v>0</v>
      </c>
      <c r="G101" s="213"/>
      <c r="H101" s="213"/>
      <c r="I101" s="213"/>
      <c r="J101" s="213"/>
      <c r="K101" s="213"/>
      <c r="L101" s="213"/>
      <c r="M101" s="213"/>
      <c r="N101" s="280"/>
      <c r="O101" s="213"/>
      <c r="P101" s="213"/>
      <c r="Q101" s="213"/>
      <c r="R101" s="214"/>
      <c r="S101" s="178" t="e">
        <f>F18-#REF!</f>
        <v>#REF!</v>
      </c>
    </row>
    <row r="102" spans="1:20" s="252" customFormat="1" ht="21.75" customHeight="1" x14ac:dyDescent="0.25">
      <c r="A102" s="343" t="s">
        <v>491</v>
      </c>
      <c r="B102" s="343"/>
      <c r="C102" s="343"/>
      <c r="D102" s="343"/>
      <c r="E102" s="343"/>
      <c r="F102" s="343"/>
      <c r="G102" s="343"/>
      <c r="H102" s="343"/>
      <c r="I102" s="343"/>
      <c r="J102" s="343"/>
      <c r="K102" s="343"/>
      <c r="L102" s="343"/>
      <c r="M102" s="343"/>
      <c r="N102" s="343"/>
      <c r="O102" s="343"/>
      <c r="P102" s="343"/>
      <c r="Q102" s="343"/>
      <c r="R102" s="343"/>
      <c r="S102" s="177"/>
    </row>
    <row r="103" spans="1:20" s="252" customFormat="1" ht="22.5" customHeight="1" x14ac:dyDescent="0.25">
      <c r="A103" s="344"/>
      <c r="B103" s="344"/>
      <c r="C103" s="344"/>
      <c r="D103" s="344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  <c r="O103" s="345"/>
      <c r="P103" s="345"/>
      <c r="Q103" s="345"/>
      <c r="R103" s="345"/>
      <c r="S103" s="179"/>
    </row>
    <row r="104" spans="1:20" s="252" customFormat="1" ht="15.4" hidden="1" customHeight="1" x14ac:dyDescent="0.25">
      <c r="A104" s="340" t="s">
        <v>27</v>
      </c>
      <c r="B104" s="346" t="s">
        <v>148</v>
      </c>
      <c r="C104" s="346"/>
      <c r="D104" s="340" t="s">
        <v>30</v>
      </c>
      <c r="E104" s="340"/>
      <c r="F104" s="340"/>
      <c r="G104" s="340"/>
      <c r="H104" s="340"/>
      <c r="I104" s="340"/>
      <c r="J104" s="340"/>
      <c r="K104" s="340"/>
      <c r="L104" s="340"/>
      <c r="M104" s="340"/>
      <c r="N104" s="340"/>
      <c r="O104" s="340"/>
      <c r="P104" s="340" t="s">
        <v>41</v>
      </c>
      <c r="Q104" s="347" t="s">
        <v>31</v>
      </c>
      <c r="R104" s="340" t="s">
        <v>9</v>
      </c>
      <c r="S104" s="179"/>
    </row>
    <row r="105" spans="1:20" s="252" customFormat="1" ht="53.25" hidden="1" customHeight="1" x14ac:dyDescent="0.25">
      <c r="A105" s="340"/>
      <c r="B105" s="346"/>
      <c r="C105" s="346"/>
      <c r="D105" s="180" t="s">
        <v>32</v>
      </c>
      <c r="E105" s="181" t="s">
        <v>33</v>
      </c>
      <c r="F105" s="181" t="s">
        <v>34</v>
      </c>
      <c r="G105" s="181" t="s">
        <v>35</v>
      </c>
      <c r="H105" s="181"/>
      <c r="I105" s="181"/>
      <c r="J105" s="181"/>
      <c r="K105" s="181"/>
      <c r="L105" s="181"/>
      <c r="M105" s="181" t="s">
        <v>425</v>
      </c>
      <c r="N105" s="281" t="s">
        <v>323</v>
      </c>
      <c r="O105" s="181" t="s">
        <v>426</v>
      </c>
      <c r="P105" s="340"/>
      <c r="Q105" s="347"/>
      <c r="R105" s="340"/>
      <c r="S105" s="179"/>
    </row>
    <row r="106" spans="1:20" s="24" customFormat="1" ht="15.4" hidden="1" customHeight="1" x14ac:dyDescent="0.25">
      <c r="A106" s="182" t="s">
        <v>37</v>
      </c>
      <c r="B106" s="349" t="s">
        <v>424</v>
      </c>
      <c r="C106" s="349"/>
      <c r="D106" s="183">
        <f t="shared" ref="D106:P106" si="5">SUM(D107:D112)</f>
        <v>0</v>
      </c>
      <c r="E106" s="183">
        <f t="shared" si="5"/>
        <v>0</v>
      </c>
      <c r="F106" s="183">
        <f t="shared" si="5"/>
        <v>3.0000000000000027E-2</v>
      </c>
      <c r="G106" s="184">
        <f t="shared" si="5"/>
        <v>-1.0388000000000002</v>
      </c>
      <c r="H106" s="184"/>
      <c r="I106" s="184"/>
      <c r="J106" s="184"/>
      <c r="K106" s="184"/>
      <c r="L106" s="184"/>
      <c r="M106" s="185">
        <f t="shared" si="5"/>
        <v>0.20299999999999999</v>
      </c>
      <c r="N106" s="282">
        <f t="shared" si="5"/>
        <v>0.5</v>
      </c>
      <c r="O106" s="186">
        <f t="shared" si="5"/>
        <v>-2.0019999999999998</v>
      </c>
      <c r="P106" s="187">
        <f t="shared" si="5"/>
        <v>-2.3077999999999999</v>
      </c>
      <c r="Q106" s="176">
        <f>SUM(Q107:Q112)</f>
        <v>-3438621.9999999995</v>
      </c>
      <c r="R106" s="188"/>
      <c r="S106" s="176">
        <v>3438622</v>
      </c>
      <c r="T106" s="25"/>
    </row>
    <row r="107" spans="1:20" s="252" customFormat="1" ht="15.4" hidden="1" customHeight="1" x14ac:dyDescent="0.25">
      <c r="A107" s="189">
        <v>1</v>
      </c>
      <c r="B107" s="350" t="s">
        <v>243</v>
      </c>
      <c r="C107" s="350"/>
      <c r="D107" s="190"/>
      <c r="E107" s="190"/>
      <c r="F107" s="190">
        <v>-0.5</v>
      </c>
      <c r="G107" s="191">
        <v>-1.3320000000000001</v>
      </c>
      <c r="H107" s="191"/>
      <c r="I107" s="191"/>
      <c r="J107" s="191"/>
      <c r="K107" s="191"/>
      <c r="L107" s="191"/>
      <c r="M107" s="192"/>
      <c r="N107" s="283"/>
      <c r="O107" s="194"/>
      <c r="P107" s="187">
        <f>SUM(D107:O107)</f>
        <v>-1.8320000000000001</v>
      </c>
      <c r="Q107" s="176">
        <f>P107*1490000</f>
        <v>-2729680</v>
      </c>
      <c r="R107" s="195" t="s">
        <v>427</v>
      </c>
      <c r="S107" s="179"/>
    </row>
    <row r="108" spans="1:20" s="252" customFormat="1" ht="15.4" hidden="1" customHeight="1" x14ac:dyDescent="0.25">
      <c r="A108" s="189">
        <v>2</v>
      </c>
      <c r="B108" s="350" t="s">
        <v>231</v>
      </c>
      <c r="C108" s="350"/>
      <c r="D108" s="190"/>
      <c r="E108" s="190"/>
      <c r="F108" s="190">
        <v>0.33</v>
      </c>
      <c r="G108" s="191">
        <f>F108*40%</f>
        <v>0.13200000000000001</v>
      </c>
      <c r="H108" s="191"/>
      <c r="I108" s="191"/>
      <c r="J108" s="191"/>
      <c r="K108" s="191"/>
      <c r="L108" s="191"/>
      <c r="M108" s="192"/>
      <c r="N108" s="284"/>
      <c r="O108" s="194"/>
      <c r="P108" s="187">
        <f t="shared" ref="P108:P112" si="6">SUM(D108:O108)</f>
        <v>0.46200000000000002</v>
      </c>
      <c r="Q108" s="176">
        <f t="shared" ref="Q108:Q112" si="7">P108*1490000</f>
        <v>688380</v>
      </c>
      <c r="R108" s="195" t="s">
        <v>151</v>
      </c>
      <c r="S108" s="179"/>
    </row>
    <row r="109" spans="1:20" s="252" customFormat="1" ht="15.4" hidden="1" customHeight="1" x14ac:dyDescent="0.25">
      <c r="A109" s="189">
        <v>3</v>
      </c>
      <c r="B109" s="350" t="s">
        <v>180</v>
      </c>
      <c r="C109" s="350"/>
      <c r="D109" s="190"/>
      <c r="E109" s="190"/>
      <c r="F109" s="190">
        <v>0.2</v>
      </c>
      <c r="G109" s="191">
        <f>F109*40%</f>
        <v>8.0000000000000016E-2</v>
      </c>
      <c r="H109" s="191"/>
      <c r="I109" s="191"/>
      <c r="J109" s="191"/>
      <c r="K109" s="191"/>
      <c r="L109" s="191"/>
      <c r="M109" s="193"/>
      <c r="N109" s="284"/>
      <c r="O109" s="194"/>
      <c r="P109" s="187">
        <f t="shared" si="6"/>
        <v>0.28000000000000003</v>
      </c>
      <c r="Q109" s="176">
        <f t="shared" si="7"/>
        <v>417200.00000000006</v>
      </c>
      <c r="R109" s="195" t="s">
        <v>151</v>
      </c>
      <c r="S109" s="179"/>
    </row>
    <row r="110" spans="1:20" s="252" customFormat="1" ht="15.4" hidden="1" customHeight="1" x14ac:dyDescent="0.25">
      <c r="A110" s="189">
        <v>4</v>
      </c>
      <c r="B110" s="350" t="s">
        <v>214</v>
      </c>
      <c r="C110" s="350"/>
      <c r="D110" s="190"/>
      <c r="E110" s="190"/>
      <c r="F110" s="190"/>
      <c r="G110" s="191">
        <f>0.203*40%</f>
        <v>8.1200000000000008E-2</v>
      </c>
      <c r="H110" s="191"/>
      <c r="I110" s="191"/>
      <c r="J110" s="191"/>
      <c r="K110" s="191"/>
      <c r="L110" s="191"/>
      <c r="M110" s="191">
        <f>4.06*5%</f>
        <v>0.20299999999999999</v>
      </c>
      <c r="N110" s="284"/>
      <c r="O110" s="194"/>
      <c r="P110" s="187">
        <f t="shared" si="6"/>
        <v>0.28420000000000001</v>
      </c>
      <c r="Q110" s="176">
        <f t="shared" si="7"/>
        <v>423458</v>
      </c>
      <c r="R110" s="195" t="s">
        <v>151</v>
      </c>
      <c r="S110" s="179"/>
    </row>
    <row r="111" spans="1:20" s="252" customFormat="1" ht="15.4" hidden="1" customHeight="1" x14ac:dyDescent="0.25">
      <c r="A111" s="189">
        <v>5</v>
      </c>
      <c r="B111" s="351" t="s">
        <v>204</v>
      </c>
      <c r="C111" s="351"/>
      <c r="D111" s="190"/>
      <c r="E111" s="190"/>
      <c r="F111" s="190"/>
      <c r="G111" s="191"/>
      <c r="H111" s="191"/>
      <c r="I111" s="191"/>
      <c r="J111" s="191"/>
      <c r="K111" s="191"/>
      <c r="L111" s="191"/>
      <c r="M111" s="192"/>
      <c r="N111" s="284">
        <v>0.5</v>
      </c>
      <c r="O111" s="191">
        <f>-2.86*70%</f>
        <v>-2.0019999999999998</v>
      </c>
      <c r="P111" s="187">
        <f t="shared" si="6"/>
        <v>-1.5019999999999998</v>
      </c>
      <c r="Q111" s="176">
        <f t="shared" si="7"/>
        <v>-2237979.9999999995</v>
      </c>
      <c r="R111" s="195" t="s">
        <v>428</v>
      </c>
      <c r="S111" s="179"/>
    </row>
    <row r="112" spans="1:20" s="252" customFormat="1" ht="15.4" hidden="1" customHeight="1" x14ac:dyDescent="0.25">
      <c r="A112" s="189">
        <v>6</v>
      </c>
      <c r="B112" s="351"/>
      <c r="C112" s="351"/>
      <c r="D112" s="190"/>
      <c r="E112" s="190"/>
      <c r="F112" s="190"/>
      <c r="G112" s="191"/>
      <c r="H112" s="191"/>
      <c r="I112" s="191"/>
      <c r="J112" s="191"/>
      <c r="K112" s="191"/>
      <c r="L112" s="191"/>
      <c r="M112" s="192"/>
      <c r="N112" s="284"/>
      <c r="O112" s="197"/>
      <c r="P112" s="187">
        <f t="shared" si="6"/>
        <v>0</v>
      </c>
      <c r="Q112" s="176">
        <f t="shared" si="7"/>
        <v>0</v>
      </c>
      <c r="R112" s="195"/>
      <c r="S112" s="179"/>
    </row>
    <row r="113" spans="1:19" s="252" customFormat="1" ht="18.75" customHeight="1" x14ac:dyDescent="0.25">
      <c r="A113" s="172"/>
      <c r="B113" s="172"/>
      <c r="C113" s="172"/>
      <c r="D113" s="172"/>
      <c r="E113" s="172"/>
      <c r="F113" s="172"/>
      <c r="G113" s="172"/>
      <c r="H113" s="172"/>
      <c r="I113" s="172"/>
      <c r="J113" s="172"/>
      <c r="K113" s="172"/>
      <c r="L113" s="172"/>
      <c r="M113" s="352" t="s">
        <v>40</v>
      </c>
      <c r="N113" s="352"/>
      <c r="O113" s="352"/>
      <c r="P113" s="352"/>
      <c r="Q113" s="352"/>
      <c r="R113" s="352"/>
      <c r="S113" s="179"/>
    </row>
    <row r="114" spans="1:19" s="252" customFormat="1" ht="15.4" customHeight="1" x14ac:dyDescent="0.25">
      <c r="A114" s="353" t="s">
        <v>19</v>
      </c>
      <c r="B114" s="353"/>
      <c r="C114" s="353"/>
      <c r="E114" s="353" t="s">
        <v>20</v>
      </c>
      <c r="F114" s="353"/>
      <c r="G114" s="198"/>
      <c r="H114" s="198"/>
      <c r="I114" s="198"/>
      <c r="J114" s="198"/>
      <c r="K114" s="198"/>
      <c r="L114" s="198"/>
      <c r="M114" s="353" t="s">
        <v>21</v>
      </c>
      <c r="N114" s="353"/>
      <c r="O114" s="353"/>
      <c r="P114" s="353"/>
      <c r="Q114" s="353"/>
      <c r="R114" s="353"/>
      <c r="S114" s="179"/>
    </row>
    <row r="115" spans="1:19" s="252" customFormat="1" ht="15.4" customHeight="1" x14ac:dyDescent="0.25">
      <c r="A115" s="172"/>
      <c r="B115" s="199"/>
      <c r="C115" s="200"/>
      <c r="E115" s="199"/>
      <c r="F115" s="199"/>
      <c r="G115" s="199"/>
      <c r="H115" s="199"/>
      <c r="I115" s="199"/>
      <c r="J115" s="199"/>
      <c r="K115" s="199"/>
      <c r="L115" s="199"/>
      <c r="N115" s="285"/>
      <c r="O115" s="172"/>
      <c r="P115" s="199"/>
      <c r="Q115" s="199"/>
      <c r="R115" s="199"/>
      <c r="S115" s="179"/>
    </row>
    <row r="116" spans="1:19" s="252" customFormat="1" ht="40.5" customHeight="1" x14ac:dyDescent="0.25">
      <c r="A116" s="172"/>
      <c r="B116" s="172"/>
      <c r="C116" s="173"/>
      <c r="E116" s="172"/>
      <c r="F116" s="172"/>
      <c r="G116" s="172"/>
      <c r="H116" s="172"/>
      <c r="I116" s="172"/>
      <c r="J116" s="172"/>
      <c r="K116" s="172"/>
      <c r="L116" s="172"/>
      <c r="M116" s="172"/>
      <c r="N116" s="286"/>
      <c r="O116" s="172"/>
      <c r="P116" s="172"/>
      <c r="Q116" s="172"/>
      <c r="R116" s="172"/>
      <c r="S116" s="179"/>
    </row>
    <row r="117" spans="1:19" s="252" customFormat="1" ht="18" customHeight="1" x14ac:dyDescent="0.25">
      <c r="A117" s="348" t="s">
        <v>152</v>
      </c>
      <c r="B117" s="348"/>
      <c r="C117" s="348"/>
      <c r="E117" s="348" t="s">
        <v>153</v>
      </c>
      <c r="F117" s="348"/>
      <c r="G117" s="201"/>
      <c r="H117" s="201"/>
      <c r="I117" s="201"/>
      <c r="J117" s="201"/>
      <c r="K117" s="201"/>
      <c r="L117" s="201"/>
      <c r="M117" s="348" t="s">
        <v>44</v>
      </c>
      <c r="N117" s="348"/>
      <c r="O117" s="348"/>
      <c r="P117" s="348"/>
      <c r="Q117" s="348"/>
      <c r="R117" s="348"/>
      <c r="S117" s="179"/>
    </row>
    <row r="118" spans="1:19" s="252" customFormat="1" x14ac:dyDescent="0.25">
      <c r="A118" s="174"/>
      <c r="B118" s="174"/>
      <c r="C118" s="174"/>
      <c r="D118" s="175"/>
      <c r="E118" s="174"/>
      <c r="F118" s="174"/>
      <c r="G118" s="174"/>
      <c r="H118" s="174"/>
      <c r="I118" s="174"/>
      <c r="J118" s="174"/>
      <c r="K118" s="174"/>
      <c r="L118" s="174"/>
      <c r="N118" s="287"/>
      <c r="O118" s="174"/>
      <c r="P118" s="174"/>
      <c r="Q118" s="174"/>
      <c r="R118" s="171"/>
      <c r="S118" s="170"/>
    </row>
    <row r="119" spans="1:19" s="252" customFormat="1" x14ac:dyDescent="0.25">
      <c r="A119" s="367" t="s">
        <v>22</v>
      </c>
      <c r="B119" s="367"/>
      <c r="C119" s="367"/>
      <c r="D119" s="367"/>
      <c r="E119" s="367"/>
      <c r="F119" s="367"/>
      <c r="G119" s="367"/>
      <c r="H119" s="367"/>
      <c r="I119" s="367"/>
      <c r="J119" s="367"/>
      <c r="K119" s="367"/>
      <c r="L119" s="367"/>
      <c r="M119" s="367"/>
      <c r="N119" s="367"/>
      <c r="O119" s="367"/>
      <c r="P119" s="367"/>
      <c r="Q119" s="367"/>
      <c r="R119" s="367"/>
      <c r="S119" s="170"/>
    </row>
    <row r="120" spans="1:19" s="252" customFormat="1" x14ac:dyDescent="0.25">
      <c r="A120" s="174"/>
      <c r="B120" s="174"/>
      <c r="C120" s="174"/>
      <c r="D120" s="174"/>
      <c r="E120" s="174"/>
      <c r="F120" s="174"/>
      <c r="G120" s="368" t="s">
        <v>24</v>
      </c>
      <c r="H120" s="368"/>
      <c r="I120" s="368"/>
      <c r="J120" s="368"/>
      <c r="K120" s="368"/>
      <c r="L120" s="368"/>
      <c r="M120" s="368"/>
      <c r="N120" s="368"/>
      <c r="O120" s="368"/>
      <c r="P120" s="368"/>
      <c r="Q120" s="368"/>
      <c r="R120" s="368"/>
      <c r="S120" s="170"/>
    </row>
    <row r="121" spans="1:19" s="252" customFormat="1" x14ac:dyDescent="0.25">
      <c r="A121" s="172"/>
      <c r="B121" s="369" t="s">
        <v>23</v>
      </c>
      <c r="C121" s="369"/>
      <c r="D121" s="369"/>
      <c r="E121" s="172"/>
      <c r="F121" s="172"/>
      <c r="G121" s="369" t="s">
        <v>39</v>
      </c>
      <c r="H121" s="369"/>
      <c r="I121" s="369"/>
      <c r="J121" s="369"/>
      <c r="K121" s="369"/>
      <c r="L121" s="369"/>
      <c r="M121" s="369"/>
      <c r="N121" s="369"/>
      <c r="O121" s="369"/>
      <c r="P121" s="369"/>
      <c r="Q121" s="369"/>
      <c r="R121" s="369"/>
      <c r="S121" s="170"/>
    </row>
    <row r="122" spans="1:19" s="252" customFormat="1" x14ac:dyDescent="0.25">
      <c r="A122" s="171"/>
      <c r="B122" s="369"/>
      <c r="C122" s="369"/>
      <c r="D122" s="369"/>
      <c r="E122" s="172"/>
      <c r="F122" s="172"/>
      <c r="G122" s="369"/>
      <c r="H122" s="369"/>
      <c r="I122" s="369"/>
      <c r="J122" s="369"/>
      <c r="K122" s="369"/>
      <c r="L122" s="369"/>
      <c r="M122" s="369"/>
      <c r="N122" s="369"/>
      <c r="O122" s="369"/>
      <c r="P122" s="369"/>
      <c r="Q122" s="369"/>
      <c r="R122" s="369"/>
      <c r="S122" s="170"/>
    </row>
    <row r="123" spans="1:19" s="252" customFormat="1" x14ac:dyDescent="0.25">
      <c r="A123" s="172"/>
      <c r="B123" s="172"/>
      <c r="C123" s="172"/>
      <c r="D123" s="172"/>
      <c r="E123" s="172"/>
      <c r="F123" s="172"/>
      <c r="G123" s="369"/>
      <c r="H123" s="369"/>
      <c r="I123" s="369"/>
      <c r="J123" s="369"/>
      <c r="K123" s="369"/>
      <c r="L123" s="369"/>
      <c r="M123" s="369"/>
      <c r="N123" s="369"/>
      <c r="O123" s="369"/>
      <c r="P123" s="369"/>
      <c r="Q123" s="369"/>
      <c r="R123" s="369"/>
      <c r="S123" s="170"/>
    </row>
    <row r="124" spans="1:19" s="252" customFormat="1" x14ac:dyDescent="0.25">
      <c r="A124" s="358"/>
      <c r="B124" s="358"/>
      <c r="C124" s="358"/>
      <c r="D124" s="358"/>
      <c r="E124" s="358"/>
      <c r="F124" s="358"/>
      <c r="G124" s="358"/>
      <c r="H124" s="358"/>
      <c r="I124" s="358"/>
      <c r="J124" s="358"/>
      <c r="K124" s="358"/>
      <c r="L124" s="358"/>
      <c r="M124" s="358"/>
      <c r="N124" s="370"/>
      <c r="O124" s="370"/>
      <c r="P124" s="370"/>
      <c r="Q124" s="370"/>
      <c r="R124" s="370"/>
      <c r="S124" s="170"/>
    </row>
    <row r="125" spans="1:19" s="252" customFormat="1" x14ac:dyDescent="0.25">
      <c r="C125" s="173"/>
      <c r="N125" s="24"/>
    </row>
  </sheetData>
  <mergeCells count="55">
    <mergeCell ref="A119:R119"/>
    <mergeCell ref="G120:R120"/>
    <mergeCell ref="B121:D122"/>
    <mergeCell ref="G121:R123"/>
    <mergeCell ref="A124:M124"/>
    <mergeCell ref="N124:R124"/>
    <mergeCell ref="A117:C117"/>
    <mergeCell ref="E117:F117"/>
    <mergeCell ref="M117:R117"/>
    <mergeCell ref="B106:C106"/>
    <mergeCell ref="B107:C107"/>
    <mergeCell ref="B108:C108"/>
    <mergeCell ref="B109:C109"/>
    <mergeCell ref="B110:C110"/>
    <mergeCell ref="B111:C111"/>
    <mergeCell ref="B112:C112"/>
    <mergeCell ref="M113:R113"/>
    <mergeCell ref="A114:C114"/>
    <mergeCell ref="E114:F114"/>
    <mergeCell ref="M114:R114"/>
    <mergeCell ref="R104:R105"/>
    <mergeCell ref="C17:D17"/>
    <mergeCell ref="B18:D18"/>
    <mergeCell ref="B19:D19"/>
    <mergeCell ref="B101:D101"/>
    <mergeCell ref="A102:R102"/>
    <mergeCell ref="A103:D103"/>
    <mergeCell ref="E103:R103"/>
    <mergeCell ref="A104:A105"/>
    <mergeCell ref="B104:C105"/>
    <mergeCell ref="D104:O104"/>
    <mergeCell ref="P104:P105"/>
    <mergeCell ref="Q104:Q105"/>
    <mergeCell ref="A13:R13"/>
    <mergeCell ref="A14:P14"/>
    <mergeCell ref="Q14:R14"/>
    <mergeCell ref="A15:A16"/>
    <mergeCell ref="B15:B16"/>
    <mergeCell ref="C15:D15"/>
    <mergeCell ref="E15:E16"/>
    <mergeCell ref="F15:Q15"/>
    <mergeCell ref="R15:R16"/>
    <mergeCell ref="A11:D11"/>
    <mergeCell ref="E11:R11"/>
    <mergeCell ref="A1:M1"/>
    <mergeCell ref="A2:Q2"/>
    <mergeCell ref="A3:Q3"/>
    <mergeCell ref="A4:R4"/>
    <mergeCell ref="C6:D6"/>
    <mergeCell ref="E6:G6"/>
    <mergeCell ref="A8:B8"/>
    <mergeCell ref="C8:R8"/>
    <mergeCell ref="A9:B9"/>
    <mergeCell ref="C9:R10"/>
    <mergeCell ref="A10:B10"/>
  </mergeCells>
  <printOptions horizontalCentered="1"/>
  <pageMargins left="0" right="0" top="0.19685039370078741" bottom="0" header="0.23622047244094491" footer="0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55"/>
  <sheetViews>
    <sheetView showGridLines="0" topLeftCell="A18" workbookViewId="0">
      <selection activeCell="B20" sqref="B20:B31"/>
    </sheetView>
  </sheetViews>
  <sheetFormatPr defaultRowHeight="15.75" x14ac:dyDescent="0.25"/>
  <cols>
    <col min="1" max="1" width="6.6640625" style="245" customWidth="1"/>
    <col min="2" max="2" width="32.5" style="245" customWidth="1"/>
    <col min="3" max="3" width="19.1640625" style="8" hidden="1" customWidth="1"/>
    <col min="4" max="4" width="36" style="245" hidden="1" customWidth="1"/>
    <col min="5" max="5" width="14.5" style="245" customWidth="1"/>
    <col min="6" max="17" width="13.6640625" style="245" customWidth="1"/>
    <col min="18" max="18" width="16.83203125" style="245" customWidth="1"/>
    <col min="19" max="19" width="13.1640625" style="245" customWidth="1"/>
    <col min="20" max="20" width="12" style="245" customWidth="1"/>
    <col min="21" max="16384" width="9.33203125" style="245"/>
  </cols>
  <sheetData>
    <row r="1" spans="1:21" ht="15.4" customHeight="1" x14ac:dyDescent="0.25">
      <c r="A1" s="302"/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2"/>
      <c r="O1" s="2"/>
      <c r="P1" s="2"/>
      <c r="Q1" s="2"/>
      <c r="R1" s="136" t="s">
        <v>0</v>
      </c>
      <c r="S1" s="6"/>
      <c r="U1" s="1"/>
    </row>
    <row r="2" spans="1:21" ht="18.75" customHeight="1" x14ac:dyDescent="0.25">
      <c r="A2" s="303" t="s">
        <v>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137" t="s">
        <v>450</v>
      </c>
    </row>
    <row r="3" spans="1:21" ht="15.4" customHeight="1" x14ac:dyDescent="0.25">
      <c r="A3" s="304" t="s">
        <v>417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137" t="s">
        <v>176</v>
      </c>
    </row>
    <row r="4" spans="1:21" ht="6" customHeight="1" x14ac:dyDescent="0.25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6"/>
    </row>
    <row r="5" spans="1:21" ht="2.65" customHeight="1" x14ac:dyDescent="0.25">
      <c r="E5" s="22"/>
      <c r="F5" s="22"/>
      <c r="G5" s="22"/>
      <c r="H5" s="22"/>
      <c r="I5" s="22"/>
      <c r="J5" s="22"/>
      <c r="K5" s="22"/>
      <c r="L5" s="22"/>
      <c r="S5" s="6"/>
    </row>
    <row r="6" spans="1:21" ht="18.75" customHeight="1" x14ac:dyDescent="0.25">
      <c r="A6" s="7"/>
      <c r="B6" s="7"/>
      <c r="C6" s="305" t="s">
        <v>2</v>
      </c>
      <c r="D6" s="305"/>
      <c r="E6" s="305" t="s">
        <v>3</v>
      </c>
      <c r="F6" s="305"/>
      <c r="G6" s="305"/>
      <c r="H6" s="246"/>
      <c r="I6" s="246"/>
      <c r="J6" s="246"/>
      <c r="K6" s="246"/>
      <c r="L6" s="246"/>
      <c r="M6" s="2"/>
      <c r="N6" s="2"/>
      <c r="O6" s="9"/>
      <c r="P6" s="7"/>
      <c r="Q6" s="7"/>
      <c r="R6" s="7"/>
    </row>
    <row r="7" spans="1:21" x14ac:dyDescent="0.25">
      <c r="E7" s="22"/>
      <c r="F7" s="22"/>
      <c r="G7" s="22"/>
      <c r="H7" s="22"/>
      <c r="I7" s="22"/>
      <c r="J7" s="22"/>
      <c r="K7" s="22"/>
      <c r="L7" s="22"/>
    </row>
    <row r="8" spans="1:21" ht="15.4" customHeight="1" x14ac:dyDescent="0.25">
      <c r="A8" s="299" t="s">
        <v>28</v>
      </c>
      <c r="B8" s="299"/>
      <c r="C8" s="306" t="s">
        <v>43</v>
      </c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6"/>
    </row>
    <row r="9" spans="1:21" x14ac:dyDescent="0.25">
      <c r="A9" s="299" t="s">
        <v>29</v>
      </c>
      <c r="B9" s="299"/>
      <c r="C9" s="306">
        <v>1077976</v>
      </c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6"/>
    </row>
    <row r="10" spans="1:21" hidden="1" x14ac:dyDescent="0.25">
      <c r="A10" s="302"/>
      <c r="B10" s="302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6"/>
    </row>
    <row r="11" spans="1:21" x14ac:dyDescent="0.25">
      <c r="A11" s="299" t="s">
        <v>416</v>
      </c>
      <c r="B11" s="299"/>
      <c r="C11" s="299"/>
      <c r="D11" s="299"/>
      <c r="E11" s="300" t="s">
        <v>415</v>
      </c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6"/>
    </row>
    <row r="12" spans="1:21" ht="16.149999999999999" customHeight="1" x14ac:dyDescent="0.25">
      <c r="A12" s="20" t="s">
        <v>42</v>
      </c>
      <c r="B12" s="2"/>
      <c r="C12" s="21" t="s">
        <v>451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6"/>
    </row>
    <row r="13" spans="1:21" ht="1.7" customHeight="1" x14ac:dyDescent="0.25">
      <c r="A13" s="302"/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6"/>
    </row>
    <row r="14" spans="1:21" ht="16.149999999999999" customHeight="1" x14ac:dyDescent="0.25">
      <c r="A14" s="302"/>
      <c r="B14" s="302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7" t="s">
        <v>4</v>
      </c>
      <c r="R14" s="307"/>
      <c r="S14" s="6"/>
    </row>
    <row r="15" spans="1:21" ht="15.75" customHeight="1" x14ac:dyDescent="0.25">
      <c r="A15" s="308" t="s">
        <v>27</v>
      </c>
      <c r="B15" s="308" t="s">
        <v>5</v>
      </c>
      <c r="C15" s="308" t="s">
        <v>6</v>
      </c>
      <c r="D15" s="308"/>
      <c r="E15" s="308" t="s">
        <v>7</v>
      </c>
      <c r="F15" s="308" t="s">
        <v>12</v>
      </c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 t="s">
        <v>9</v>
      </c>
      <c r="S15" s="6"/>
    </row>
    <row r="16" spans="1:21" ht="97.5" customHeight="1" x14ac:dyDescent="0.25">
      <c r="A16" s="308"/>
      <c r="B16" s="308"/>
      <c r="C16" s="247" t="s">
        <v>17</v>
      </c>
      <c r="D16" s="247" t="s">
        <v>18</v>
      </c>
      <c r="E16" s="308"/>
      <c r="F16" s="18" t="s">
        <v>459</v>
      </c>
      <c r="G16" s="18" t="s">
        <v>460</v>
      </c>
      <c r="H16" s="18" t="s">
        <v>461</v>
      </c>
      <c r="I16" s="18" t="s">
        <v>462</v>
      </c>
      <c r="J16" s="18" t="s">
        <v>463</v>
      </c>
      <c r="K16" s="18" t="s">
        <v>464</v>
      </c>
      <c r="L16" s="18" t="s">
        <v>465</v>
      </c>
      <c r="M16" s="18" t="s">
        <v>466</v>
      </c>
      <c r="N16" s="18" t="s">
        <v>467</v>
      </c>
      <c r="O16" s="18" t="s">
        <v>468</v>
      </c>
      <c r="P16" s="18" t="s">
        <v>469</v>
      </c>
      <c r="Q16" s="18" t="s">
        <v>470</v>
      </c>
      <c r="R16" s="308"/>
      <c r="S16" s="6"/>
    </row>
    <row r="17" spans="1:20" ht="23.25" customHeight="1" x14ac:dyDescent="0.25">
      <c r="A17" s="255">
        <v>1</v>
      </c>
      <c r="B17" s="255">
        <v>2</v>
      </c>
      <c r="C17" s="371">
        <v>3</v>
      </c>
      <c r="D17" s="372"/>
      <c r="E17" s="233">
        <v>4</v>
      </c>
      <c r="F17" s="233">
        <v>5</v>
      </c>
      <c r="G17" s="233">
        <v>6</v>
      </c>
      <c r="H17" s="233">
        <v>7</v>
      </c>
      <c r="I17" s="233">
        <v>8</v>
      </c>
      <c r="J17" s="233">
        <v>9</v>
      </c>
      <c r="K17" s="233">
        <v>10</v>
      </c>
      <c r="L17" s="233">
        <v>11</v>
      </c>
      <c r="M17" s="233">
        <v>12</v>
      </c>
      <c r="N17" s="233">
        <v>13</v>
      </c>
      <c r="O17" s="233">
        <v>14</v>
      </c>
      <c r="P17" s="233">
        <v>15</v>
      </c>
      <c r="Q17" s="233">
        <v>16</v>
      </c>
      <c r="R17" s="233">
        <v>17</v>
      </c>
      <c r="S17" s="6"/>
    </row>
    <row r="18" spans="1:20" ht="23.25" customHeight="1" x14ac:dyDescent="0.25">
      <c r="A18" s="32"/>
      <c r="B18" s="313" t="s">
        <v>7</v>
      </c>
      <c r="C18" s="313"/>
      <c r="D18" s="313"/>
      <c r="E18" s="33">
        <f t="shared" ref="E18" si="0">SUM(E20:E31)</f>
        <v>0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4"/>
      <c r="S18" s="6"/>
    </row>
    <row r="19" spans="1:20" ht="23.25" customHeight="1" x14ac:dyDescent="0.25">
      <c r="A19" s="35" t="s">
        <v>25</v>
      </c>
      <c r="B19" s="314" t="s">
        <v>26</v>
      </c>
      <c r="C19" s="315"/>
      <c r="D19" s="316"/>
      <c r="E19" s="36">
        <f>SUM(E20:E31)</f>
        <v>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  <c r="S19" s="10"/>
    </row>
    <row r="20" spans="1:20" ht="23.25" customHeight="1" x14ac:dyDescent="0.25">
      <c r="A20" s="38">
        <v>1</v>
      </c>
      <c r="B20" s="92" t="s">
        <v>155</v>
      </c>
      <c r="C20" s="91" t="s">
        <v>165</v>
      </c>
      <c r="D20" s="40" t="s">
        <v>146</v>
      </c>
      <c r="E20" s="36">
        <f>SUM(F20:Q20)</f>
        <v>0</v>
      </c>
      <c r="F20" s="90"/>
      <c r="G20" s="41"/>
      <c r="H20" s="41"/>
      <c r="I20" s="41"/>
      <c r="J20" s="41"/>
      <c r="K20" s="41"/>
      <c r="L20" s="41"/>
      <c r="M20" s="41"/>
      <c r="N20" s="36"/>
      <c r="O20" s="41"/>
      <c r="P20" s="36"/>
      <c r="Q20" s="36"/>
      <c r="R20" s="37"/>
      <c r="S20" s="10"/>
    </row>
    <row r="21" spans="1:20" ht="23.25" customHeight="1" x14ac:dyDescent="0.25">
      <c r="A21" s="38">
        <v>2</v>
      </c>
      <c r="B21" s="92" t="s">
        <v>156</v>
      </c>
      <c r="C21" s="91" t="s">
        <v>166</v>
      </c>
      <c r="D21" s="40" t="s">
        <v>146</v>
      </c>
      <c r="E21" s="36">
        <f t="shared" ref="E21:E31" si="1">SUM(F21:Q21)</f>
        <v>0</v>
      </c>
      <c r="F21" s="90"/>
      <c r="G21" s="41"/>
      <c r="H21" s="41"/>
      <c r="I21" s="41"/>
      <c r="J21" s="41"/>
      <c r="K21" s="41"/>
      <c r="L21" s="41"/>
      <c r="M21" s="41"/>
      <c r="N21" s="36"/>
      <c r="O21" s="41"/>
      <c r="P21" s="36"/>
      <c r="Q21" s="36"/>
      <c r="R21" s="37"/>
      <c r="S21" s="10"/>
    </row>
    <row r="22" spans="1:20" ht="23.25" customHeight="1" x14ac:dyDescent="0.25">
      <c r="A22" s="38">
        <v>3</v>
      </c>
      <c r="B22" s="92" t="s">
        <v>157</v>
      </c>
      <c r="C22" s="91" t="s">
        <v>167</v>
      </c>
      <c r="D22" s="40" t="s">
        <v>146</v>
      </c>
      <c r="E22" s="36">
        <f t="shared" si="1"/>
        <v>0</v>
      </c>
      <c r="F22" s="90"/>
      <c r="G22" s="41"/>
      <c r="H22" s="41"/>
      <c r="I22" s="41"/>
      <c r="J22" s="41"/>
      <c r="K22" s="41"/>
      <c r="L22" s="41"/>
      <c r="M22" s="41"/>
      <c r="N22" s="36"/>
      <c r="O22" s="36"/>
      <c r="P22" s="36"/>
      <c r="Q22" s="36"/>
      <c r="R22" s="37"/>
      <c r="S22" s="10"/>
    </row>
    <row r="23" spans="1:20" ht="23.25" customHeight="1" x14ac:dyDescent="0.25">
      <c r="A23" s="38">
        <v>4</v>
      </c>
      <c r="B23" s="93" t="s">
        <v>158</v>
      </c>
      <c r="C23" s="91" t="s">
        <v>168</v>
      </c>
      <c r="D23" s="40" t="s">
        <v>146</v>
      </c>
      <c r="E23" s="36">
        <f t="shared" si="1"/>
        <v>0</v>
      </c>
      <c r="F23" s="90"/>
      <c r="G23" s="41"/>
      <c r="H23" s="41"/>
      <c r="I23" s="41"/>
      <c r="J23" s="41"/>
      <c r="K23" s="41"/>
      <c r="L23" s="41"/>
      <c r="M23" s="41"/>
      <c r="N23" s="36"/>
      <c r="O23" s="36"/>
      <c r="P23" s="36"/>
      <c r="Q23" s="36"/>
      <c r="R23" s="37"/>
      <c r="S23" s="10"/>
    </row>
    <row r="24" spans="1:20" ht="23.25" customHeight="1" x14ac:dyDescent="0.25">
      <c r="A24" s="38">
        <v>5</v>
      </c>
      <c r="B24" s="92" t="s">
        <v>159</v>
      </c>
      <c r="C24" s="91" t="s">
        <v>169</v>
      </c>
      <c r="D24" s="40" t="s">
        <v>146</v>
      </c>
      <c r="E24" s="36">
        <f t="shared" si="1"/>
        <v>0</v>
      </c>
      <c r="F24" s="90"/>
      <c r="G24" s="41"/>
      <c r="H24" s="41"/>
      <c r="I24" s="41"/>
      <c r="J24" s="41"/>
      <c r="K24" s="41"/>
      <c r="L24" s="41"/>
      <c r="M24" s="41"/>
      <c r="N24" s="36"/>
      <c r="O24" s="36"/>
      <c r="P24" s="36"/>
      <c r="Q24" s="36"/>
      <c r="R24" s="79"/>
      <c r="S24" s="10"/>
    </row>
    <row r="25" spans="1:20" ht="23.25" customHeight="1" x14ac:dyDescent="0.25">
      <c r="A25" s="38">
        <v>6</v>
      </c>
      <c r="B25" s="92" t="s">
        <v>437</v>
      </c>
      <c r="C25" s="91" t="s">
        <v>438</v>
      </c>
      <c r="D25" s="40" t="s">
        <v>146</v>
      </c>
      <c r="E25" s="36">
        <f t="shared" si="1"/>
        <v>0</v>
      </c>
      <c r="F25" s="90"/>
      <c r="G25" s="41"/>
      <c r="H25" s="41"/>
      <c r="I25" s="41"/>
      <c r="J25" s="41"/>
      <c r="K25" s="41"/>
      <c r="L25" s="41"/>
      <c r="M25" s="41"/>
      <c r="N25" s="36"/>
      <c r="O25" s="36"/>
      <c r="P25" s="36"/>
      <c r="Q25" s="36"/>
      <c r="R25" s="79"/>
      <c r="S25" s="10"/>
    </row>
    <row r="26" spans="1:20" s="12" customFormat="1" ht="23.25" customHeight="1" x14ac:dyDescent="0.25">
      <c r="A26" s="38">
        <v>7</v>
      </c>
      <c r="B26" s="92" t="s">
        <v>160</v>
      </c>
      <c r="C26" s="91" t="s">
        <v>170</v>
      </c>
      <c r="D26" s="40" t="s">
        <v>146</v>
      </c>
      <c r="E26" s="36">
        <f t="shared" si="1"/>
        <v>0</v>
      </c>
      <c r="F26" s="90"/>
      <c r="G26" s="44"/>
      <c r="H26" s="44"/>
      <c r="I26" s="44"/>
      <c r="J26" s="44"/>
      <c r="K26" s="44"/>
      <c r="L26" s="44"/>
      <c r="M26" s="44"/>
      <c r="N26" s="45"/>
      <c r="O26" s="45"/>
      <c r="P26" s="45"/>
      <c r="Q26" s="45"/>
      <c r="R26" s="46"/>
      <c r="S26" s="11"/>
    </row>
    <row r="27" spans="1:20" ht="22.5" customHeight="1" x14ac:dyDescent="0.25">
      <c r="A27" s="38">
        <v>8</v>
      </c>
      <c r="B27" s="94" t="s">
        <v>153</v>
      </c>
      <c r="C27" s="91" t="s">
        <v>171</v>
      </c>
      <c r="D27" s="40" t="s">
        <v>146</v>
      </c>
      <c r="E27" s="36">
        <f t="shared" si="1"/>
        <v>0</v>
      </c>
      <c r="F27" s="90"/>
      <c r="G27" s="41"/>
      <c r="H27" s="41"/>
      <c r="I27" s="41"/>
      <c r="J27" s="41"/>
      <c r="K27" s="41"/>
      <c r="L27" s="41"/>
      <c r="M27" s="41"/>
      <c r="N27" s="36"/>
      <c r="O27" s="36"/>
      <c r="P27" s="36"/>
      <c r="Q27" s="36"/>
      <c r="R27" s="81"/>
      <c r="S27" s="10"/>
    </row>
    <row r="28" spans="1:20" ht="22.5" customHeight="1" x14ac:dyDescent="0.25">
      <c r="A28" s="38">
        <v>9</v>
      </c>
      <c r="B28" s="92" t="s">
        <v>161</v>
      </c>
      <c r="C28" s="91" t="s">
        <v>172</v>
      </c>
      <c r="D28" s="40" t="s">
        <v>146</v>
      </c>
      <c r="E28" s="36">
        <f t="shared" si="1"/>
        <v>0</v>
      </c>
      <c r="F28" s="90"/>
      <c r="G28" s="41"/>
      <c r="H28" s="41"/>
      <c r="I28" s="41"/>
      <c r="J28" s="41"/>
      <c r="K28" s="41"/>
      <c r="L28" s="41"/>
      <c r="M28" s="41"/>
      <c r="N28" s="36"/>
      <c r="O28" s="36"/>
      <c r="P28" s="36"/>
      <c r="Q28" s="36"/>
      <c r="R28" s="37"/>
      <c r="S28" s="10"/>
    </row>
    <row r="29" spans="1:20" ht="22.5" customHeight="1" x14ac:dyDescent="0.25">
      <c r="A29" s="38">
        <v>10</v>
      </c>
      <c r="B29" s="92" t="s">
        <v>162</v>
      </c>
      <c r="C29" s="91" t="s">
        <v>173</v>
      </c>
      <c r="D29" s="40" t="s">
        <v>146</v>
      </c>
      <c r="E29" s="36">
        <f t="shared" si="1"/>
        <v>0</v>
      </c>
      <c r="F29" s="90"/>
      <c r="G29" s="41"/>
      <c r="H29" s="41"/>
      <c r="I29" s="41"/>
      <c r="J29" s="41"/>
      <c r="K29" s="41"/>
      <c r="L29" s="41"/>
      <c r="M29" s="41"/>
      <c r="N29" s="36"/>
      <c r="O29" s="36"/>
      <c r="P29" s="36"/>
      <c r="Q29" s="36"/>
      <c r="R29" s="37"/>
      <c r="S29" s="10"/>
    </row>
    <row r="30" spans="1:20" ht="22.5" customHeight="1" x14ac:dyDescent="0.25">
      <c r="A30" s="38">
        <v>11</v>
      </c>
      <c r="B30" s="92" t="s">
        <v>163</v>
      </c>
      <c r="C30" s="91" t="s">
        <v>174</v>
      </c>
      <c r="D30" s="40" t="s">
        <v>146</v>
      </c>
      <c r="E30" s="36">
        <f t="shared" si="1"/>
        <v>0</v>
      </c>
      <c r="F30" s="90"/>
      <c r="G30" s="41"/>
      <c r="H30" s="41"/>
      <c r="I30" s="41"/>
      <c r="J30" s="41"/>
      <c r="K30" s="41"/>
      <c r="L30" s="41"/>
      <c r="M30" s="41"/>
      <c r="N30" s="36"/>
      <c r="O30" s="36"/>
      <c r="P30" s="36"/>
      <c r="Q30" s="36"/>
      <c r="R30" s="81"/>
      <c r="S30" s="10"/>
    </row>
    <row r="31" spans="1:20" ht="23.25" customHeight="1" x14ac:dyDescent="0.25">
      <c r="A31" s="38">
        <v>12</v>
      </c>
      <c r="B31" s="92" t="s">
        <v>164</v>
      </c>
      <c r="C31" s="91" t="s">
        <v>175</v>
      </c>
      <c r="D31" s="40" t="s">
        <v>146</v>
      </c>
      <c r="E31" s="36">
        <f t="shared" si="1"/>
        <v>0</v>
      </c>
      <c r="F31" s="144"/>
      <c r="G31" s="41"/>
      <c r="H31" s="41"/>
      <c r="I31" s="41"/>
      <c r="J31" s="41"/>
      <c r="K31" s="41"/>
      <c r="L31" s="41"/>
      <c r="M31" s="41"/>
      <c r="N31" s="36"/>
      <c r="O31" s="36"/>
      <c r="P31" s="36"/>
      <c r="Q31" s="36"/>
      <c r="R31" s="37"/>
      <c r="S31" s="90"/>
    </row>
    <row r="32" spans="1:20" ht="23.25" customHeight="1" x14ac:dyDescent="0.25">
      <c r="A32" s="143" t="s">
        <v>387</v>
      </c>
      <c r="B32" s="354" t="s">
        <v>388</v>
      </c>
      <c r="C32" s="355"/>
      <c r="D32" s="356"/>
      <c r="E32" s="47">
        <v>0</v>
      </c>
      <c r="F32" s="47">
        <v>0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163"/>
      <c r="S32" s="90" t="e">
        <f>F18-#REF!</f>
        <v>#REF!</v>
      </c>
      <c r="T32" s="139"/>
    </row>
    <row r="33" spans="1:20" ht="19.5" customHeight="1" x14ac:dyDescent="0.25">
      <c r="A33" s="357" t="s">
        <v>448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  <c r="O33" s="357"/>
      <c r="P33" s="357"/>
      <c r="Q33" s="357"/>
      <c r="R33" s="357"/>
      <c r="S33" s="90" t="e">
        <f>E18-#REF!</f>
        <v>#REF!</v>
      </c>
    </row>
    <row r="34" spans="1:20" ht="19.5" customHeight="1" x14ac:dyDescent="0.25">
      <c r="A34" s="318" t="s">
        <v>443</v>
      </c>
      <c r="B34" s="318"/>
      <c r="C34" s="318"/>
      <c r="D34" s="318"/>
      <c r="E34" s="319"/>
      <c r="F34" s="319"/>
      <c r="G34" s="319"/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19"/>
      <c r="S34" s="90" t="e">
        <f>F18-#REF!</f>
        <v>#REF!</v>
      </c>
    </row>
    <row r="35" spans="1:20" hidden="1" x14ac:dyDescent="0.25">
      <c r="A35" s="320" t="s">
        <v>27</v>
      </c>
      <c r="B35" s="321" t="s">
        <v>148</v>
      </c>
      <c r="C35" s="322"/>
      <c r="D35" s="325" t="s">
        <v>30</v>
      </c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7"/>
      <c r="P35" s="309" t="s">
        <v>41</v>
      </c>
      <c r="Q35" s="328" t="s">
        <v>31</v>
      </c>
      <c r="R35" s="309" t="s">
        <v>9</v>
      </c>
      <c r="S35" s="6"/>
    </row>
    <row r="36" spans="1:20" ht="25.5" hidden="1" x14ac:dyDescent="0.25">
      <c r="A36" s="320"/>
      <c r="B36" s="323"/>
      <c r="C36" s="324"/>
      <c r="D36" s="49" t="s">
        <v>32</v>
      </c>
      <c r="E36" s="50" t="s">
        <v>33</v>
      </c>
      <c r="F36" s="50" t="s">
        <v>34</v>
      </c>
      <c r="G36" s="50" t="s">
        <v>35</v>
      </c>
      <c r="H36" s="50"/>
      <c r="I36" s="50"/>
      <c r="J36" s="50"/>
      <c r="K36" s="50"/>
      <c r="L36" s="50"/>
      <c r="M36" s="50" t="s">
        <v>150</v>
      </c>
      <c r="N36" s="50" t="s">
        <v>36</v>
      </c>
      <c r="O36" s="50" t="s">
        <v>149</v>
      </c>
      <c r="P36" s="310"/>
      <c r="Q36" s="328"/>
      <c r="R36" s="310"/>
      <c r="S36" s="6"/>
    </row>
    <row r="37" spans="1:20" s="24" customFormat="1" hidden="1" x14ac:dyDescent="0.25">
      <c r="A37" s="51" t="s">
        <v>37</v>
      </c>
      <c r="B37" s="330" t="s">
        <v>424</v>
      </c>
      <c r="C37" s="331"/>
      <c r="D37" s="52">
        <f t="shared" ref="D37:Q37" si="2">SUM(D38:D43)</f>
        <v>0</v>
      </c>
      <c r="E37" s="52">
        <f t="shared" si="2"/>
        <v>0</v>
      </c>
      <c r="F37" s="52">
        <f t="shared" si="2"/>
        <v>0</v>
      </c>
      <c r="G37" s="53">
        <f t="shared" si="2"/>
        <v>0</v>
      </c>
      <c r="H37" s="259"/>
      <c r="I37" s="259"/>
      <c r="J37" s="259"/>
      <c r="K37" s="259"/>
      <c r="L37" s="259"/>
      <c r="M37" s="54">
        <f t="shared" si="2"/>
        <v>0</v>
      </c>
      <c r="N37" s="52">
        <f t="shared" si="2"/>
        <v>0</v>
      </c>
      <c r="O37" s="55">
        <f t="shared" si="2"/>
        <v>0</v>
      </c>
      <c r="P37" s="56">
        <f t="shared" si="2"/>
        <v>0</v>
      </c>
      <c r="Q37" s="57">
        <f t="shared" si="2"/>
        <v>0</v>
      </c>
      <c r="R37" s="58"/>
      <c r="S37" s="23"/>
      <c r="T37" s="25">
        <f>Q37-S37</f>
        <v>0</v>
      </c>
    </row>
    <row r="38" spans="1:20" hidden="1" x14ac:dyDescent="0.25">
      <c r="A38" s="59"/>
      <c r="B38" s="332"/>
      <c r="C38" s="333"/>
      <c r="D38" s="60"/>
      <c r="E38" s="60"/>
      <c r="F38" s="60"/>
      <c r="G38" s="61"/>
      <c r="H38" s="61"/>
      <c r="I38" s="61"/>
      <c r="J38" s="61"/>
      <c r="K38" s="61"/>
      <c r="L38" s="61"/>
      <c r="M38" s="62"/>
      <c r="N38" s="63"/>
      <c r="O38" s="64"/>
      <c r="P38" s="65"/>
      <c r="Q38" s="66"/>
      <c r="R38" s="78"/>
      <c r="S38" s="6"/>
    </row>
    <row r="39" spans="1:20" hidden="1" x14ac:dyDescent="0.25">
      <c r="A39" s="59"/>
      <c r="B39" s="332"/>
      <c r="C39" s="333"/>
      <c r="D39" s="60"/>
      <c r="E39" s="60"/>
      <c r="F39" s="60"/>
      <c r="G39" s="61"/>
      <c r="H39" s="61"/>
      <c r="I39" s="61"/>
      <c r="J39" s="61"/>
      <c r="K39" s="61"/>
      <c r="L39" s="61"/>
      <c r="M39" s="62"/>
      <c r="N39" s="68"/>
      <c r="O39" s="69"/>
      <c r="P39" s="65"/>
      <c r="Q39" s="66"/>
      <c r="R39" s="67"/>
      <c r="S39" s="6"/>
    </row>
    <row r="40" spans="1:20" hidden="1" x14ac:dyDescent="0.25">
      <c r="A40" s="59"/>
      <c r="B40" s="332"/>
      <c r="C40" s="333"/>
      <c r="D40" s="60"/>
      <c r="E40" s="60"/>
      <c r="F40" s="60"/>
      <c r="G40" s="61"/>
      <c r="H40" s="61"/>
      <c r="I40" s="61"/>
      <c r="J40" s="61"/>
      <c r="K40" s="61"/>
      <c r="L40" s="61"/>
      <c r="M40" s="63"/>
      <c r="N40" s="68"/>
      <c r="O40" s="69"/>
      <c r="P40" s="65"/>
      <c r="Q40" s="66"/>
      <c r="R40" s="67"/>
      <c r="S40" s="6"/>
    </row>
    <row r="41" spans="1:20" hidden="1" x14ac:dyDescent="0.25">
      <c r="A41" s="59"/>
      <c r="B41" s="332"/>
      <c r="C41" s="333"/>
      <c r="D41" s="60"/>
      <c r="E41" s="60"/>
      <c r="F41" s="60"/>
      <c r="G41" s="61"/>
      <c r="H41" s="61"/>
      <c r="I41" s="61"/>
      <c r="J41" s="61"/>
      <c r="K41" s="61"/>
      <c r="L41" s="61"/>
      <c r="M41" s="62"/>
      <c r="N41" s="68"/>
      <c r="O41" s="69"/>
      <c r="P41" s="65"/>
      <c r="Q41" s="66"/>
      <c r="R41" s="67"/>
      <c r="S41" s="6"/>
    </row>
    <row r="42" spans="1:20" hidden="1" x14ac:dyDescent="0.25">
      <c r="A42" s="59"/>
      <c r="B42" s="334"/>
      <c r="C42" s="334"/>
      <c r="D42" s="60"/>
      <c r="E42" s="60"/>
      <c r="F42" s="60"/>
      <c r="G42" s="61"/>
      <c r="H42" s="61"/>
      <c r="I42" s="61"/>
      <c r="J42" s="61"/>
      <c r="K42" s="61"/>
      <c r="L42" s="61"/>
      <c r="M42" s="62"/>
      <c r="N42" s="68"/>
      <c r="O42" s="69"/>
      <c r="P42" s="65"/>
      <c r="Q42" s="66"/>
      <c r="R42" s="67"/>
      <c r="S42" s="6"/>
    </row>
    <row r="43" spans="1:20" hidden="1" x14ac:dyDescent="0.25">
      <c r="A43" s="70"/>
      <c r="B43" s="335"/>
      <c r="C43" s="335"/>
      <c r="D43" s="71"/>
      <c r="E43" s="71"/>
      <c r="F43" s="71"/>
      <c r="G43" s="72"/>
      <c r="H43" s="72"/>
      <c r="I43" s="72"/>
      <c r="J43" s="72"/>
      <c r="K43" s="72"/>
      <c r="L43" s="72"/>
      <c r="M43" s="73"/>
      <c r="N43" s="74"/>
      <c r="O43" s="75"/>
      <c r="P43" s="76"/>
      <c r="Q43" s="77"/>
      <c r="R43" s="78"/>
      <c r="S43" s="6"/>
    </row>
    <row r="44" spans="1:20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336" t="s">
        <v>40</v>
      </c>
      <c r="N44" s="336"/>
      <c r="O44" s="336"/>
      <c r="P44" s="336"/>
      <c r="Q44" s="336"/>
      <c r="R44" s="336"/>
      <c r="S44" s="6"/>
    </row>
    <row r="45" spans="1:20" ht="15.4" customHeight="1" x14ac:dyDescent="0.25">
      <c r="A45" s="305" t="s">
        <v>19</v>
      </c>
      <c r="B45" s="305"/>
      <c r="C45" s="305"/>
      <c r="E45" s="305" t="s">
        <v>20</v>
      </c>
      <c r="F45" s="305"/>
      <c r="G45" s="2"/>
      <c r="H45" s="2"/>
      <c r="I45" s="2"/>
      <c r="J45" s="2"/>
      <c r="K45" s="2"/>
      <c r="L45" s="2"/>
      <c r="M45" s="305" t="s">
        <v>21</v>
      </c>
      <c r="N45" s="305"/>
      <c r="O45" s="305"/>
      <c r="P45" s="305"/>
      <c r="Q45" s="305"/>
      <c r="R45" s="305"/>
      <c r="S45" s="6"/>
    </row>
    <row r="46" spans="1:20" ht="15.4" customHeight="1" x14ac:dyDescent="0.25">
      <c r="A46" s="7"/>
      <c r="B46" s="3"/>
      <c r="C46" s="13"/>
      <c r="E46" s="3"/>
      <c r="F46" s="3"/>
      <c r="G46" s="3"/>
      <c r="H46" s="3"/>
      <c r="I46" s="3"/>
      <c r="J46" s="3"/>
      <c r="K46" s="3"/>
      <c r="L46" s="3"/>
      <c r="N46" s="3"/>
      <c r="O46" s="7"/>
      <c r="P46" s="3"/>
      <c r="Q46" s="3"/>
      <c r="R46" s="3"/>
      <c r="S46" s="6"/>
    </row>
    <row r="47" spans="1:20" ht="40.5" customHeight="1" x14ac:dyDescent="0.25">
      <c r="A47" s="7"/>
      <c r="B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6"/>
    </row>
    <row r="48" spans="1:20" ht="18" customHeight="1" x14ac:dyDescent="0.25">
      <c r="A48" s="329" t="s">
        <v>152</v>
      </c>
      <c r="B48" s="329"/>
      <c r="C48" s="329"/>
      <c r="E48" s="329" t="s">
        <v>153</v>
      </c>
      <c r="F48" s="329"/>
      <c r="G48" s="19"/>
      <c r="H48" s="19"/>
      <c r="I48" s="19"/>
      <c r="J48" s="19"/>
      <c r="K48" s="19"/>
      <c r="L48" s="19"/>
      <c r="M48" s="329" t="s">
        <v>44</v>
      </c>
      <c r="N48" s="329"/>
      <c r="O48" s="329"/>
      <c r="P48" s="329"/>
      <c r="Q48" s="329"/>
      <c r="R48" s="329"/>
      <c r="S48" s="6"/>
    </row>
    <row r="49" spans="1:19" ht="6.75" customHeight="1" x14ac:dyDescent="0.25">
      <c r="A49" s="5"/>
      <c r="B49" s="5"/>
      <c r="C49" s="5"/>
      <c r="D49" s="4"/>
      <c r="E49" s="5"/>
      <c r="F49" s="5"/>
      <c r="G49" s="5"/>
      <c r="H49" s="5"/>
      <c r="I49" s="5"/>
      <c r="J49" s="5"/>
      <c r="K49" s="5"/>
      <c r="L49" s="5"/>
      <c r="N49" s="2"/>
      <c r="O49" s="5"/>
      <c r="P49" s="5"/>
      <c r="Q49" s="5"/>
      <c r="R49" s="2"/>
      <c r="S49" s="6"/>
    </row>
    <row r="50" spans="1:19" ht="26.25" customHeight="1" x14ac:dyDescent="0.25">
      <c r="A50" s="337" t="s">
        <v>22</v>
      </c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6"/>
    </row>
    <row r="51" spans="1:19" ht="15.4" customHeight="1" x14ac:dyDescent="0.25">
      <c r="A51" s="5"/>
      <c r="B51" s="5"/>
      <c r="C51" s="5"/>
      <c r="D51" s="5"/>
      <c r="E51" s="5"/>
      <c r="F51" s="5"/>
      <c r="G51" s="338" t="s">
        <v>24</v>
      </c>
      <c r="H51" s="338"/>
      <c r="I51" s="338"/>
      <c r="J51" s="338"/>
      <c r="K51" s="338"/>
      <c r="L51" s="338"/>
      <c r="M51" s="338"/>
      <c r="N51" s="338"/>
      <c r="O51" s="338"/>
      <c r="P51" s="338"/>
      <c r="Q51" s="338"/>
      <c r="R51" s="338"/>
      <c r="S51" s="6"/>
    </row>
    <row r="52" spans="1:19" ht="15.75" customHeight="1" x14ac:dyDescent="0.25">
      <c r="A52" s="7"/>
      <c r="B52" s="305" t="s">
        <v>23</v>
      </c>
      <c r="C52" s="305"/>
      <c r="D52" s="305"/>
      <c r="E52" s="7"/>
      <c r="F52" s="7"/>
      <c r="G52" s="305" t="s">
        <v>39</v>
      </c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6"/>
    </row>
    <row r="53" spans="1:19" ht="18.75" customHeight="1" x14ac:dyDescent="0.25">
      <c r="A53" s="2"/>
      <c r="B53" s="305"/>
      <c r="C53" s="305"/>
      <c r="D53" s="305"/>
      <c r="E53" s="7"/>
      <c r="F53" s="7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6"/>
    </row>
    <row r="54" spans="1:19" ht="12.75" customHeight="1" x14ac:dyDescent="0.25">
      <c r="A54" s="7"/>
      <c r="B54" s="7"/>
      <c r="C54" s="7"/>
      <c r="D54" s="7"/>
      <c r="E54" s="7"/>
      <c r="F54" s="7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6"/>
    </row>
    <row r="55" spans="1:19" ht="15.4" customHeight="1" x14ac:dyDescent="0.25">
      <c r="A55" s="302"/>
      <c r="B55" s="302"/>
      <c r="C55" s="302"/>
      <c r="D55" s="302"/>
      <c r="E55" s="302"/>
      <c r="F55" s="302"/>
      <c r="G55" s="302"/>
      <c r="H55" s="302"/>
      <c r="I55" s="302"/>
      <c r="J55" s="302"/>
      <c r="K55" s="302"/>
      <c r="L55" s="302"/>
      <c r="M55" s="302"/>
      <c r="N55" s="339"/>
      <c r="O55" s="339"/>
      <c r="P55" s="339"/>
      <c r="Q55" s="339"/>
      <c r="R55" s="339"/>
      <c r="S55" s="6"/>
    </row>
  </sheetData>
  <mergeCells count="55">
    <mergeCell ref="A50:R50"/>
    <mergeCell ref="G51:R51"/>
    <mergeCell ref="B52:D53"/>
    <mergeCell ref="G52:R54"/>
    <mergeCell ref="A55:M55"/>
    <mergeCell ref="N55:R55"/>
    <mergeCell ref="A48:C48"/>
    <mergeCell ref="E48:F48"/>
    <mergeCell ref="M48:R48"/>
    <mergeCell ref="B37:C37"/>
    <mergeCell ref="B38:C38"/>
    <mergeCell ref="B39:C39"/>
    <mergeCell ref="B40:C40"/>
    <mergeCell ref="B41:C41"/>
    <mergeCell ref="B42:C42"/>
    <mergeCell ref="B43:C43"/>
    <mergeCell ref="M44:R44"/>
    <mergeCell ref="A45:C45"/>
    <mergeCell ref="E45:F45"/>
    <mergeCell ref="M45:R45"/>
    <mergeCell ref="R35:R36"/>
    <mergeCell ref="C17:D17"/>
    <mergeCell ref="B18:D18"/>
    <mergeCell ref="B19:D19"/>
    <mergeCell ref="B32:D32"/>
    <mergeCell ref="A33:R33"/>
    <mergeCell ref="A34:D34"/>
    <mergeCell ref="E34:R34"/>
    <mergeCell ref="A35:A36"/>
    <mergeCell ref="B35:C36"/>
    <mergeCell ref="D35:O35"/>
    <mergeCell ref="P35:P36"/>
    <mergeCell ref="Q35:Q36"/>
    <mergeCell ref="A13:R13"/>
    <mergeCell ref="A14:P14"/>
    <mergeCell ref="Q14:R14"/>
    <mergeCell ref="A15:A16"/>
    <mergeCell ref="B15:B16"/>
    <mergeCell ref="C15:D15"/>
    <mergeCell ref="E15:E16"/>
    <mergeCell ref="F15:Q15"/>
    <mergeCell ref="R15:R16"/>
    <mergeCell ref="A11:D11"/>
    <mergeCell ref="E11:R11"/>
    <mergeCell ref="A1:M1"/>
    <mergeCell ref="A2:Q2"/>
    <mergeCell ref="A3:Q3"/>
    <mergeCell ref="A4:R4"/>
    <mergeCell ref="C6:D6"/>
    <mergeCell ref="E6:G6"/>
    <mergeCell ref="A8:B8"/>
    <mergeCell ref="C8:R8"/>
    <mergeCell ref="A9:B9"/>
    <mergeCell ref="C9:R10"/>
    <mergeCell ref="A10:B10"/>
  </mergeCells>
  <printOptions horizontalCentered="1"/>
  <pageMargins left="0" right="0" top="0.19685039370078741" bottom="0" header="0.23622047244094491" footer="0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1"/>
  <sheetViews>
    <sheetView showGridLines="0" tabSelected="1" topLeftCell="A11" workbookViewId="0">
      <pane xSplit="5" ySplit="7" topLeftCell="F36" activePane="bottomRight" state="frozen"/>
      <selection activeCell="A11" sqref="A11"/>
      <selection pane="topRight" activeCell="F11" sqref="F11"/>
      <selection pane="bottomLeft" activeCell="A18" sqref="A18"/>
      <selection pane="bottomRight" activeCell="D24" sqref="D24"/>
    </sheetView>
  </sheetViews>
  <sheetFormatPr defaultRowHeight="15.75" x14ac:dyDescent="0.25"/>
  <cols>
    <col min="1" max="1" width="6.6640625" style="298" customWidth="1"/>
    <col min="2" max="2" width="32.5" style="298" customWidth="1"/>
    <col min="3" max="3" width="19.1640625" style="173" customWidth="1"/>
    <col min="4" max="4" width="36" style="298" customWidth="1"/>
    <col min="5" max="5" width="14.5" style="298" customWidth="1"/>
    <col min="6" max="17" width="12.5" style="298" customWidth="1"/>
    <col min="18" max="18" width="16.1640625" style="384" customWidth="1"/>
    <col min="19" max="19" width="12.6640625" style="298" customWidth="1"/>
    <col min="20" max="20" width="12.6640625" style="298" bestFit="1" customWidth="1"/>
    <col min="21" max="16384" width="9.33203125" style="298"/>
  </cols>
  <sheetData>
    <row r="1" spans="1:21" ht="15.4" customHeight="1" x14ac:dyDescent="0.25">
      <c r="A1" s="358"/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171"/>
      <c r="O1" s="171"/>
      <c r="P1" s="171"/>
      <c r="Q1" s="171"/>
      <c r="R1" s="380" t="s">
        <v>0</v>
      </c>
      <c r="S1" s="170"/>
      <c r="U1" s="381"/>
    </row>
    <row r="2" spans="1:21" ht="18.75" x14ac:dyDescent="0.25">
      <c r="A2" s="382" t="s">
        <v>1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0" t="s">
        <v>450</v>
      </c>
    </row>
    <row r="3" spans="1:21" ht="15.4" customHeight="1" x14ac:dyDescent="0.25">
      <c r="A3" s="368" t="s">
        <v>419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80" t="s">
        <v>154</v>
      </c>
    </row>
    <row r="4" spans="1:21" ht="6" customHeight="1" x14ac:dyDescent="0.25">
      <c r="A4" s="358"/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170"/>
    </row>
    <row r="5" spans="1:21" ht="2.65" customHeight="1" x14ac:dyDescent="0.25">
      <c r="E5" s="383"/>
      <c r="F5" s="383"/>
      <c r="G5" s="383"/>
      <c r="H5" s="383"/>
      <c r="I5" s="383"/>
      <c r="J5" s="383"/>
      <c r="K5" s="383"/>
      <c r="L5" s="383"/>
      <c r="S5" s="170"/>
    </row>
    <row r="6" spans="1:21" ht="18.75" customHeight="1" x14ac:dyDescent="0.25">
      <c r="A6" s="172"/>
      <c r="B6" s="172"/>
      <c r="C6" s="369" t="s">
        <v>2</v>
      </c>
      <c r="D6" s="369"/>
      <c r="E6" s="369" t="s">
        <v>3</v>
      </c>
      <c r="F6" s="369"/>
      <c r="G6" s="369"/>
      <c r="H6" s="297"/>
      <c r="I6" s="297"/>
      <c r="J6" s="297"/>
      <c r="K6" s="297"/>
      <c r="L6" s="297"/>
      <c r="M6" s="171"/>
      <c r="N6" s="171"/>
      <c r="O6" s="385"/>
      <c r="P6" s="172"/>
      <c r="Q6" s="172"/>
      <c r="R6" s="386"/>
    </row>
    <row r="7" spans="1:21" x14ac:dyDescent="0.25">
      <c r="E7" s="383"/>
      <c r="F7" s="383"/>
      <c r="G7" s="383"/>
      <c r="H7" s="383"/>
      <c r="I7" s="383"/>
      <c r="J7" s="383"/>
      <c r="K7" s="383"/>
      <c r="L7" s="383"/>
    </row>
    <row r="8" spans="1:21" ht="15.4" customHeight="1" x14ac:dyDescent="0.25">
      <c r="A8" s="387" t="s">
        <v>28</v>
      </c>
      <c r="B8" s="387"/>
      <c r="C8" s="388" t="s">
        <v>43</v>
      </c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388"/>
      <c r="R8" s="388"/>
      <c r="S8" s="170"/>
    </row>
    <row r="9" spans="1:21" x14ac:dyDescent="0.25">
      <c r="A9" s="387" t="s">
        <v>29</v>
      </c>
      <c r="B9" s="387"/>
      <c r="C9" s="388">
        <v>1077976</v>
      </c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388"/>
      <c r="R9" s="388"/>
      <c r="S9" s="170"/>
    </row>
    <row r="10" spans="1:21" hidden="1" x14ac:dyDescent="0.25">
      <c r="A10" s="358"/>
      <c r="B10" s="35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8"/>
      <c r="R10" s="388"/>
      <c r="S10" s="170"/>
    </row>
    <row r="11" spans="1:21" x14ac:dyDescent="0.25">
      <c r="A11" s="387" t="s">
        <v>416</v>
      </c>
      <c r="B11" s="387"/>
      <c r="C11" s="387"/>
      <c r="D11" s="387"/>
      <c r="E11" s="389" t="s">
        <v>415</v>
      </c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7"/>
      <c r="S11" s="170"/>
    </row>
    <row r="12" spans="1:21" ht="16.149999999999999" customHeight="1" x14ac:dyDescent="0.25">
      <c r="A12" s="390" t="s">
        <v>42</v>
      </c>
      <c r="B12" s="171"/>
      <c r="C12" s="391" t="s">
        <v>509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386"/>
      <c r="S12" s="170"/>
    </row>
    <row r="13" spans="1:21" ht="1.7" customHeight="1" x14ac:dyDescent="0.25">
      <c r="A13" s="358"/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170"/>
    </row>
    <row r="14" spans="1:21" ht="16.149999999999999" customHeight="1" x14ac:dyDescent="0.25">
      <c r="A14" s="358"/>
      <c r="B14" s="358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9" t="s">
        <v>4</v>
      </c>
      <c r="R14" s="359"/>
      <c r="S14" s="170"/>
    </row>
    <row r="15" spans="1:21" ht="18.75" customHeight="1" x14ac:dyDescent="0.25">
      <c r="A15" s="392" t="s">
        <v>27</v>
      </c>
      <c r="B15" s="392" t="s">
        <v>5</v>
      </c>
      <c r="C15" s="392" t="s">
        <v>6</v>
      </c>
      <c r="D15" s="392"/>
      <c r="E15" s="392" t="s">
        <v>7</v>
      </c>
      <c r="F15" s="392" t="s">
        <v>12</v>
      </c>
      <c r="G15" s="392"/>
      <c r="H15" s="392"/>
      <c r="I15" s="392"/>
      <c r="J15" s="392"/>
      <c r="K15" s="392"/>
      <c r="L15" s="392"/>
      <c r="M15" s="392"/>
      <c r="N15" s="392"/>
      <c r="O15" s="392"/>
      <c r="P15" s="392"/>
      <c r="Q15" s="392"/>
      <c r="R15" s="393" t="s">
        <v>9</v>
      </c>
      <c r="S15" s="170"/>
    </row>
    <row r="16" spans="1:21" ht="72" customHeight="1" x14ac:dyDescent="0.25">
      <c r="A16" s="392"/>
      <c r="B16" s="392"/>
      <c r="C16" s="394" t="s">
        <v>17</v>
      </c>
      <c r="D16" s="394" t="s">
        <v>18</v>
      </c>
      <c r="E16" s="392"/>
      <c r="F16" s="395" t="s">
        <v>459</v>
      </c>
      <c r="G16" s="395" t="s">
        <v>460</v>
      </c>
      <c r="H16" s="395" t="s">
        <v>461</v>
      </c>
      <c r="I16" s="395" t="s">
        <v>462</v>
      </c>
      <c r="J16" s="395" t="s">
        <v>463</v>
      </c>
      <c r="K16" s="395" t="s">
        <v>464</v>
      </c>
      <c r="L16" s="395" t="s">
        <v>465</v>
      </c>
      <c r="M16" s="395" t="s">
        <v>466</v>
      </c>
      <c r="N16" s="395" t="s">
        <v>467</v>
      </c>
      <c r="O16" s="395" t="s">
        <v>468</v>
      </c>
      <c r="P16" s="395" t="s">
        <v>469</v>
      </c>
      <c r="Q16" s="395" t="s">
        <v>470</v>
      </c>
      <c r="R16" s="393"/>
      <c r="S16" s="170"/>
    </row>
    <row r="17" spans="1:19" s="230" customFormat="1" ht="11.25" x14ac:dyDescent="0.2">
      <c r="A17" s="396">
        <v>1</v>
      </c>
      <c r="B17" s="396">
        <v>2</v>
      </c>
      <c r="C17" s="397">
        <v>3</v>
      </c>
      <c r="D17" s="398"/>
      <c r="E17" s="399">
        <v>4</v>
      </c>
      <c r="F17" s="399">
        <v>5</v>
      </c>
      <c r="G17" s="399">
        <v>6</v>
      </c>
      <c r="H17" s="399">
        <v>7</v>
      </c>
      <c r="I17" s="399">
        <v>8</v>
      </c>
      <c r="J17" s="399">
        <v>9</v>
      </c>
      <c r="K17" s="399">
        <v>10</v>
      </c>
      <c r="L17" s="399">
        <v>11</v>
      </c>
      <c r="M17" s="399">
        <v>12</v>
      </c>
      <c r="N17" s="399">
        <v>13</v>
      </c>
      <c r="O17" s="399">
        <v>14</v>
      </c>
      <c r="P17" s="399">
        <v>15</v>
      </c>
      <c r="Q17" s="399">
        <v>16</v>
      </c>
      <c r="R17" s="399">
        <v>17</v>
      </c>
      <c r="S17" s="400"/>
    </row>
    <row r="18" spans="1:19" ht="19.5" customHeight="1" x14ac:dyDescent="0.25">
      <c r="A18" s="401"/>
      <c r="B18" s="402" t="s">
        <v>7</v>
      </c>
      <c r="C18" s="402"/>
      <c r="D18" s="402"/>
      <c r="E18" s="403">
        <f>SUM(E20:E86)</f>
        <v>1438910824</v>
      </c>
      <c r="F18" s="403">
        <f>SUM(F20:F86)</f>
        <v>104997831</v>
      </c>
      <c r="G18" s="403">
        <f>SUM(G20:G86)</f>
        <v>123686300</v>
      </c>
      <c r="H18" s="403">
        <f>SUM(H20:H86)</f>
        <v>114070017</v>
      </c>
      <c r="I18" s="403">
        <f>SUM(I20:I86)</f>
        <v>115764447</v>
      </c>
      <c r="J18" s="403">
        <f>SUM(J20:J86)</f>
        <v>116323959</v>
      </c>
      <c r="K18" s="403">
        <f>SUM(K20:K86)</f>
        <v>114798122</v>
      </c>
      <c r="L18" s="403">
        <f>SUM(L20:L86)</f>
        <v>121122606</v>
      </c>
      <c r="M18" s="403">
        <f>SUM(M20:M86)</f>
        <v>124276076</v>
      </c>
      <c r="N18" s="403">
        <f>SUM(N20:N86)</f>
        <v>132165010</v>
      </c>
      <c r="O18" s="403">
        <f>SUM(O20:O86)</f>
        <v>135033491</v>
      </c>
      <c r="P18" s="403">
        <f>SUM(P20:P86)</f>
        <v>122801023</v>
      </c>
      <c r="Q18" s="403">
        <f>SUM(Q20:Q86)</f>
        <v>113871942</v>
      </c>
      <c r="R18" s="404"/>
      <c r="S18" s="170"/>
    </row>
    <row r="19" spans="1:19" x14ac:dyDescent="0.25">
      <c r="A19" s="241" t="s">
        <v>25</v>
      </c>
      <c r="B19" s="363" t="s">
        <v>26</v>
      </c>
      <c r="C19" s="364"/>
      <c r="D19" s="365"/>
      <c r="E19" s="149">
        <f>SUM(E20:E86)</f>
        <v>1438910824</v>
      </c>
      <c r="F19" s="149">
        <f>SUM(F20:F86)</f>
        <v>104997831</v>
      </c>
      <c r="G19" s="149">
        <f>SUM(G20:G86)</f>
        <v>123686300</v>
      </c>
      <c r="H19" s="149">
        <f>SUM(H20:H86)</f>
        <v>114070017</v>
      </c>
      <c r="I19" s="149">
        <f>SUM(I20:I86)</f>
        <v>115764447</v>
      </c>
      <c r="J19" s="149">
        <f>SUM(J20:J86)</f>
        <v>116323959</v>
      </c>
      <c r="K19" s="149">
        <f>SUM(K20:K86)</f>
        <v>114798122</v>
      </c>
      <c r="L19" s="149">
        <f>SUM(L20:L86)</f>
        <v>121122606</v>
      </c>
      <c r="M19" s="149">
        <f>SUM(M20:M86)</f>
        <v>124276076</v>
      </c>
      <c r="N19" s="149">
        <f>SUM(N20:N86)</f>
        <v>132165010</v>
      </c>
      <c r="O19" s="149">
        <f>SUM(O20:O86)</f>
        <v>135033491</v>
      </c>
      <c r="P19" s="149">
        <f>SUM(P20:P86)</f>
        <v>122801023</v>
      </c>
      <c r="Q19" s="149">
        <f>SUM(Q20:Q86)</f>
        <v>113871942</v>
      </c>
      <c r="R19" s="152"/>
      <c r="S19" s="138"/>
    </row>
    <row r="20" spans="1:19" ht="21" customHeight="1" x14ac:dyDescent="0.25">
      <c r="A20" s="146">
        <v>1</v>
      </c>
      <c r="B20" s="26" t="s">
        <v>44</v>
      </c>
      <c r="C20" s="147" t="s">
        <v>95</v>
      </c>
      <c r="D20" s="148" t="s">
        <v>146</v>
      </c>
      <c r="E20" s="149">
        <f>SUM(F20:Q20)</f>
        <v>78656947</v>
      </c>
      <c r="F20" s="288">
        <v>6665843</v>
      </c>
      <c r="G20" s="288">
        <v>6665843</v>
      </c>
      <c r="H20" s="288">
        <v>6665843</v>
      </c>
      <c r="I20" s="288">
        <v>6665843</v>
      </c>
      <c r="J20" s="288">
        <v>6665843</v>
      </c>
      <c r="K20" s="288">
        <v>6665843</v>
      </c>
      <c r="L20" s="288">
        <v>6665843</v>
      </c>
      <c r="M20" s="288">
        <v>6665843</v>
      </c>
      <c r="N20" s="288">
        <v>6665843</v>
      </c>
      <c r="O20" s="288">
        <v>5332674</v>
      </c>
      <c r="P20" s="288">
        <v>6665843</v>
      </c>
      <c r="Q20" s="288">
        <v>6665843</v>
      </c>
      <c r="R20" s="152"/>
      <c r="S20" s="138"/>
    </row>
    <row r="21" spans="1:19" ht="21" customHeight="1" x14ac:dyDescent="0.25">
      <c r="A21" s="146">
        <v>2</v>
      </c>
      <c r="B21" s="27" t="s">
        <v>45</v>
      </c>
      <c r="C21" s="147" t="s">
        <v>96</v>
      </c>
      <c r="D21" s="148" t="s">
        <v>146</v>
      </c>
      <c r="E21" s="149">
        <f t="shared" ref="E21:E84" si="0">SUM(F21:Q21)</f>
        <v>62125612</v>
      </c>
      <c r="F21" s="288">
        <v>3336301</v>
      </c>
      <c r="G21" s="288">
        <v>4448401</v>
      </c>
      <c r="H21" s="288">
        <v>5560501</v>
      </c>
      <c r="I21" s="288">
        <v>5560501</v>
      </c>
      <c r="J21" s="288">
        <v>5560501</v>
      </c>
      <c r="K21" s="288">
        <v>5560501</v>
      </c>
      <c r="L21" s="288">
        <v>4448401</v>
      </c>
      <c r="M21" s="288">
        <v>5560501</v>
      </c>
      <c r="N21" s="288">
        <v>5813159</v>
      </c>
      <c r="O21" s="288">
        <v>5813159</v>
      </c>
      <c r="P21" s="288">
        <v>5813159</v>
      </c>
      <c r="Q21" s="288">
        <v>4650527</v>
      </c>
      <c r="R21" s="152"/>
      <c r="S21" s="138"/>
    </row>
    <row r="22" spans="1:19" ht="21" customHeight="1" x14ac:dyDescent="0.25">
      <c r="A22" s="146">
        <v>3</v>
      </c>
      <c r="B22" s="27" t="s">
        <v>59</v>
      </c>
      <c r="C22" s="147" t="s">
        <v>110</v>
      </c>
      <c r="D22" s="148" t="s">
        <v>146</v>
      </c>
      <c r="E22" s="149">
        <f t="shared" si="0"/>
        <v>29257866</v>
      </c>
      <c r="F22" s="288">
        <v>0</v>
      </c>
      <c r="G22" s="288">
        <v>0</v>
      </c>
      <c r="H22" s="288">
        <v>0</v>
      </c>
      <c r="I22" s="288">
        <v>3798368</v>
      </c>
      <c r="J22" s="288">
        <v>0</v>
      </c>
      <c r="K22" s="288">
        <v>0</v>
      </c>
      <c r="L22" s="288">
        <v>2848776</v>
      </c>
      <c r="M22" s="288">
        <v>3798368</v>
      </c>
      <c r="N22" s="288">
        <v>4180523</v>
      </c>
      <c r="O22" s="288">
        <v>5225654</v>
      </c>
      <c r="P22" s="288">
        <v>4180523</v>
      </c>
      <c r="Q22" s="288">
        <v>5225654</v>
      </c>
      <c r="R22" s="152"/>
      <c r="S22" s="138"/>
    </row>
    <row r="23" spans="1:19" ht="21" customHeight="1" x14ac:dyDescent="0.25">
      <c r="A23" s="146">
        <v>4</v>
      </c>
      <c r="B23" s="27" t="s">
        <v>46</v>
      </c>
      <c r="C23" s="147" t="s">
        <v>97</v>
      </c>
      <c r="D23" s="148" t="s">
        <v>146</v>
      </c>
      <c r="E23" s="149">
        <f t="shared" si="0"/>
        <v>40861565</v>
      </c>
      <c r="F23" s="288">
        <v>3784794</v>
      </c>
      <c r="G23" s="288">
        <v>4119641</v>
      </c>
      <c r="H23" s="288">
        <v>2471785</v>
      </c>
      <c r="I23" s="288">
        <v>3295713</v>
      </c>
      <c r="J23" s="288">
        <v>4119641</v>
      </c>
      <c r="K23" s="288">
        <v>3295713</v>
      </c>
      <c r="L23" s="288">
        <v>3295713</v>
      </c>
      <c r="M23" s="288">
        <v>3295713</v>
      </c>
      <c r="N23" s="288">
        <v>3295713</v>
      </c>
      <c r="O23" s="288">
        <v>3295713</v>
      </c>
      <c r="P23" s="288">
        <v>3295713</v>
      </c>
      <c r="Q23" s="288">
        <v>3295713</v>
      </c>
      <c r="R23" s="152"/>
      <c r="S23" s="138"/>
    </row>
    <row r="24" spans="1:19" ht="21" customHeight="1" x14ac:dyDescent="0.25">
      <c r="A24" s="146">
        <v>5</v>
      </c>
      <c r="B24" s="92" t="s">
        <v>155</v>
      </c>
      <c r="C24" s="91" t="s">
        <v>165</v>
      </c>
      <c r="D24" s="148" t="s">
        <v>146</v>
      </c>
      <c r="E24" s="149">
        <f t="shared" si="0"/>
        <v>35995390</v>
      </c>
      <c r="F24" s="288">
        <v>0</v>
      </c>
      <c r="G24" s="288">
        <v>3199590</v>
      </c>
      <c r="H24" s="288">
        <v>3999488</v>
      </c>
      <c r="I24" s="288">
        <v>3199590</v>
      </c>
      <c r="J24" s="288">
        <v>2399693</v>
      </c>
      <c r="K24" s="288">
        <v>3199590</v>
      </c>
      <c r="L24" s="288">
        <v>3999488</v>
      </c>
      <c r="M24" s="288">
        <v>3199590</v>
      </c>
      <c r="N24" s="288">
        <v>2399693</v>
      </c>
      <c r="O24" s="288">
        <v>3199590</v>
      </c>
      <c r="P24" s="288">
        <v>3199590</v>
      </c>
      <c r="Q24" s="288">
        <v>3999488</v>
      </c>
      <c r="R24" s="152"/>
      <c r="S24" s="138"/>
    </row>
    <row r="25" spans="1:19" ht="21" customHeight="1" x14ac:dyDescent="0.25">
      <c r="A25" s="146">
        <v>6</v>
      </c>
      <c r="B25" s="92" t="s">
        <v>156</v>
      </c>
      <c r="C25" s="91" t="s">
        <v>166</v>
      </c>
      <c r="D25" s="148" t="s">
        <v>146</v>
      </c>
      <c r="E25" s="149">
        <f t="shared" si="0"/>
        <v>16953816</v>
      </c>
      <c r="F25" s="288">
        <v>1541256</v>
      </c>
      <c r="G25" s="288">
        <v>1541256</v>
      </c>
      <c r="H25" s="288">
        <v>1541256</v>
      </c>
      <c r="I25" s="288">
        <v>1926570</v>
      </c>
      <c r="J25" s="288">
        <v>1541256</v>
      </c>
      <c r="K25" s="288">
        <v>1541256</v>
      </c>
      <c r="L25" s="288">
        <v>1155942</v>
      </c>
      <c r="M25" s="288">
        <v>1541256</v>
      </c>
      <c r="N25" s="288">
        <v>1926570</v>
      </c>
      <c r="O25" s="288">
        <v>1541256</v>
      </c>
      <c r="P25" s="288">
        <v>1155942</v>
      </c>
      <c r="Q25" s="288">
        <v>0</v>
      </c>
      <c r="R25" s="152"/>
      <c r="S25" s="138"/>
    </row>
    <row r="26" spans="1:19" s="446" customFormat="1" ht="21" customHeight="1" x14ac:dyDescent="0.25">
      <c r="A26" s="440">
        <v>7</v>
      </c>
      <c r="B26" s="92" t="s">
        <v>157</v>
      </c>
      <c r="C26" s="91" t="s">
        <v>167</v>
      </c>
      <c r="D26" s="441" t="s">
        <v>146</v>
      </c>
      <c r="E26" s="442">
        <f t="shared" si="0"/>
        <v>38164190</v>
      </c>
      <c r="F26" s="443">
        <v>3550157</v>
      </c>
      <c r="G26" s="443">
        <v>3550157</v>
      </c>
      <c r="H26" s="443">
        <v>0</v>
      </c>
      <c r="I26" s="443">
        <v>3550157</v>
      </c>
      <c r="J26" s="443">
        <v>2662618</v>
      </c>
      <c r="K26" s="443">
        <v>4437697</v>
      </c>
      <c r="L26" s="443">
        <v>3550157</v>
      </c>
      <c r="M26" s="443">
        <v>2662618</v>
      </c>
      <c r="N26" s="443">
        <v>4437697</v>
      </c>
      <c r="O26" s="443">
        <v>2662618</v>
      </c>
      <c r="P26" s="443">
        <v>3550157</v>
      </c>
      <c r="Q26" s="443">
        <v>3550157</v>
      </c>
      <c r="R26" s="444"/>
      <c r="S26" s="445"/>
    </row>
    <row r="27" spans="1:19" ht="21" customHeight="1" x14ac:dyDescent="0.25">
      <c r="A27" s="146">
        <v>8</v>
      </c>
      <c r="B27" s="93" t="s">
        <v>158</v>
      </c>
      <c r="C27" s="91" t="s">
        <v>168</v>
      </c>
      <c r="D27" s="148" t="s">
        <v>146</v>
      </c>
      <c r="E27" s="149">
        <f t="shared" si="0"/>
        <v>18664609</v>
      </c>
      <c r="F27" s="288">
        <v>1333186</v>
      </c>
      <c r="G27" s="288">
        <v>1333186</v>
      </c>
      <c r="H27" s="288">
        <v>1777582</v>
      </c>
      <c r="I27" s="288">
        <v>1777582</v>
      </c>
      <c r="J27" s="288">
        <v>0</v>
      </c>
      <c r="K27" s="288">
        <v>1777582</v>
      </c>
      <c r="L27" s="288">
        <v>1333186</v>
      </c>
      <c r="M27" s="288">
        <v>1777582</v>
      </c>
      <c r="N27" s="288">
        <v>1777582</v>
      </c>
      <c r="O27" s="288">
        <v>2221977</v>
      </c>
      <c r="P27" s="288">
        <v>1777582</v>
      </c>
      <c r="Q27" s="288">
        <v>1777582</v>
      </c>
      <c r="R27" s="152"/>
      <c r="S27" s="138"/>
    </row>
    <row r="28" spans="1:19" ht="21" customHeight="1" x14ac:dyDescent="0.25">
      <c r="A28" s="146">
        <v>9</v>
      </c>
      <c r="B28" s="92" t="s">
        <v>159</v>
      </c>
      <c r="C28" s="91" t="s">
        <v>169</v>
      </c>
      <c r="D28" s="148" t="s">
        <v>146</v>
      </c>
      <c r="E28" s="149">
        <f t="shared" si="0"/>
        <v>31693806</v>
      </c>
      <c r="F28" s="150">
        <v>2309107</v>
      </c>
      <c r="G28" s="150">
        <v>2886383</v>
      </c>
      <c r="H28" s="150">
        <v>2309107</v>
      </c>
      <c r="I28" s="150">
        <v>1731830</v>
      </c>
      <c r="J28" s="150">
        <v>2886383</v>
      </c>
      <c r="K28" s="150">
        <v>2309107</v>
      </c>
      <c r="L28" s="150">
        <v>2557317</v>
      </c>
      <c r="M28" s="150">
        <v>2557317</v>
      </c>
      <c r="N28" s="150">
        <v>3196646</v>
      </c>
      <c r="O28" s="150">
        <v>3196646</v>
      </c>
      <c r="P28" s="150">
        <v>2557317</v>
      </c>
      <c r="Q28" s="150">
        <v>3196646</v>
      </c>
      <c r="R28" s="151"/>
      <c r="S28" s="138"/>
    </row>
    <row r="29" spans="1:19" ht="21" customHeight="1" x14ac:dyDescent="0.25">
      <c r="A29" s="146">
        <v>10</v>
      </c>
      <c r="B29" s="92" t="s">
        <v>437</v>
      </c>
      <c r="C29" s="91" t="s">
        <v>438</v>
      </c>
      <c r="D29" s="148" t="s">
        <v>146</v>
      </c>
      <c r="E29" s="149">
        <f t="shared" si="0"/>
        <v>5486870</v>
      </c>
      <c r="F29" s="288"/>
      <c r="G29" s="288"/>
      <c r="H29" s="288"/>
      <c r="I29" s="288"/>
      <c r="J29" s="288"/>
      <c r="K29" s="288"/>
      <c r="L29" s="288"/>
      <c r="M29" s="288">
        <v>1028788</v>
      </c>
      <c r="N29" s="288">
        <v>1371718</v>
      </c>
      <c r="O29" s="288">
        <v>1028788</v>
      </c>
      <c r="P29" s="288">
        <v>1028788</v>
      </c>
      <c r="Q29" s="288">
        <v>1028788</v>
      </c>
      <c r="R29" s="152"/>
      <c r="S29" s="138"/>
    </row>
    <row r="30" spans="1:19" ht="21" customHeight="1" x14ac:dyDescent="0.25">
      <c r="A30" s="146">
        <v>11</v>
      </c>
      <c r="B30" s="92" t="s">
        <v>160</v>
      </c>
      <c r="C30" s="91" t="s">
        <v>170</v>
      </c>
      <c r="D30" s="148" t="s">
        <v>146</v>
      </c>
      <c r="E30" s="149">
        <f t="shared" si="0"/>
        <v>20437052</v>
      </c>
      <c r="F30" s="288">
        <v>1965101</v>
      </c>
      <c r="G30" s="288">
        <v>1572081</v>
      </c>
      <c r="H30" s="288">
        <v>1572081</v>
      </c>
      <c r="I30" s="288">
        <v>1572081</v>
      </c>
      <c r="J30" s="288">
        <v>1572081</v>
      </c>
      <c r="K30" s="288">
        <v>1965101</v>
      </c>
      <c r="L30" s="288">
        <v>1572081</v>
      </c>
      <c r="M30" s="288">
        <v>1965101</v>
      </c>
      <c r="N30" s="288">
        <v>1965101</v>
      </c>
      <c r="O30" s="288">
        <v>1572081</v>
      </c>
      <c r="P30" s="288">
        <v>1572081</v>
      </c>
      <c r="Q30" s="288">
        <v>1572081</v>
      </c>
      <c r="R30" s="152"/>
      <c r="S30" s="138"/>
    </row>
    <row r="31" spans="1:19" ht="21" customHeight="1" x14ac:dyDescent="0.25">
      <c r="A31" s="146">
        <v>12</v>
      </c>
      <c r="B31" s="94" t="s">
        <v>153</v>
      </c>
      <c r="C31" s="91" t="s">
        <v>171</v>
      </c>
      <c r="D31" s="148" t="s">
        <v>146</v>
      </c>
      <c r="E31" s="149">
        <f t="shared" si="0"/>
        <v>45663148</v>
      </c>
      <c r="F31" s="288">
        <v>4390687</v>
      </c>
      <c r="G31" s="288">
        <v>3512550</v>
      </c>
      <c r="H31" s="288">
        <v>3512550</v>
      </c>
      <c r="I31" s="288">
        <v>4390687</v>
      </c>
      <c r="J31" s="288">
        <v>3512550</v>
      </c>
      <c r="K31" s="288">
        <v>3512550</v>
      </c>
      <c r="L31" s="288">
        <v>3512550</v>
      </c>
      <c r="M31" s="288">
        <v>3512550</v>
      </c>
      <c r="N31" s="288">
        <v>4390687</v>
      </c>
      <c r="O31" s="288">
        <v>3512550</v>
      </c>
      <c r="P31" s="288">
        <v>3512550</v>
      </c>
      <c r="Q31" s="288">
        <v>4390687</v>
      </c>
      <c r="R31" s="152"/>
      <c r="S31" s="138"/>
    </row>
    <row r="32" spans="1:19" ht="21" customHeight="1" x14ac:dyDescent="0.25">
      <c r="A32" s="146">
        <v>13</v>
      </c>
      <c r="B32" s="92" t="s">
        <v>161</v>
      </c>
      <c r="C32" s="91" t="s">
        <v>172</v>
      </c>
      <c r="D32" s="148" t="s">
        <v>146</v>
      </c>
      <c r="E32" s="149">
        <f t="shared" si="0"/>
        <v>22093901</v>
      </c>
      <c r="F32" s="288">
        <v>1880332</v>
      </c>
      <c r="G32" s="288">
        <v>2350415</v>
      </c>
      <c r="H32" s="288">
        <v>1880332</v>
      </c>
      <c r="I32" s="288">
        <v>1880332</v>
      </c>
      <c r="J32" s="288">
        <v>2350415</v>
      </c>
      <c r="K32" s="288">
        <v>1880332</v>
      </c>
      <c r="L32" s="288">
        <v>1880332</v>
      </c>
      <c r="M32" s="288">
        <v>1880332</v>
      </c>
      <c r="N32" s="288">
        <v>1880332</v>
      </c>
      <c r="O32" s="288">
        <v>2350415</v>
      </c>
      <c r="P32" s="288">
        <v>1880332</v>
      </c>
      <c r="Q32" s="288">
        <v>0</v>
      </c>
      <c r="R32" s="152"/>
      <c r="S32" s="138"/>
    </row>
    <row r="33" spans="1:19" ht="21" customHeight="1" x14ac:dyDescent="0.25">
      <c r="A33" s="146">
        <v>14</v>
      </c>
      <c r="B33" s="92" t="s">
        <v>162</v>
      </c>
      <c r="C33" s="91" t="s">
        <v>173</v>
      </c>
      <c r="D33" s="148" t="s">
        <v>146</v>
      </c>
      <c r="E33" s="149">
        <f t="shared" si="0"/>
        <v>21772812</v>
      </c>
      <c r="F33" s="288">
        <v>1674832</v>
      </c>
      <c r="G33" s="288">
        <v>1674832</v>
      </c>
      <c r="H33" s="288">
        <v>2093539</v>
      </c>
      <c r="I33" s="288">
        <v>1674832</v>
      </c>
      <c r="J33" s="288">
        <v>1674832</v>
      </c>
      <c r="K33" s="288">
        <v>1674832</v>
      </c>
      <c r="L33" s="288">
        <v>2093539</v>
      </c>
      <c r="M33" s="288">
        <v>1674832</v>
      </c>
      <c r="N33" s="288">
        <v>2093539</v>
      </c>
      <c r="O33" s="288">
        <v>1674832</v>
      </c>
      <c r="P33" s="288">
        <v>2093539</v>
      </c>
      <c r="Q33" s="288">
        <v>1674832</v>
      </c>
      <c r="R33" s="152"/>
      <c r="S33" s="138"/>
    </row>
    <row r="34" spans="1:19" ht="21" customHeight="1" x14ac:dyDescent="0.25">
      <c r="A34" s="146">
        <v>15</v>
      </c>
      <c r="B34" s="92" t="s">
        <v>163</v>
      </c>
      <c r="C34" s="91" t="s">
        <v>174</v>
      </c>
      <c r="D34" s="148" t="s">
        <v>146</v>
      </c>
      <c r="E34" s="149">
        <f t="shared" si="0"/>
        <v>21095944</v>
      </c>
      <c r="F34" s="288">
        <v>1875195</v>
      </c>
      <c r="G34" s="288">
        <v>1875195</v>
      </c>
      <c r="H34" s="288">
        <v>1875195</v>
      </c>
      <c r="I34" s="288">
        <v>1875195</v>
      </c>
      <c r="J34" s="288">
        <v>1875195</v>
      </c>
      <c r="K34" s="288">
        <v>1875195</v>
      </c>
      <c r="L34" s="288">
        <v>2343994</v>
      </c>
      <c r="M34" s="288">
        <v>2343994</v>
      </c>
      <c r="N34" s="288">
        <v>1875195</v>
      </c>
      <c r="O34" s="288">
        <v>1406396</v>
      </c>
      <c r="P34" s="288">
        <v>0</v>
      </c>
      <c r="Q34" s="288">
        <v>1875195</v>
      </c>
      <c r="R34" s="152"/>
      <c r="S34" s="138"/>
    </row>
    <row r="35" spans="1:19" ht="21" customHeight="1" x14ac:dyDescent="0.25">
      <c r="A35" s="146">
        <v>16</v>
      </c>
      <c r="B35" s="92" t="s">
        <v>164</v>
      </c>
      <c r="C35" s="96" t="s">
        <v>175</v>
      </c>
      <c r="D35" s="148" t="s">
        <v>146</v>
      </c>
      <c r="E35" s="149">
        <f t="shared" si="0"/>
        <v>9917985</v>
      </c>
      <c r="F35" s="288">
        <v>0</v>
      </c>
      <c r="G35" s="288">
        <v>0</v>
      </c>
      <c r="H35" s="288">
        <v>0</v>
      </c>
      <c r="I35" s="288">
        <v>1202180</v>
      </c>
      <c r="J35" s="288">
        <v>1202180</v>
      </c>
      <c r="K35" s="288">
        <v>1502725</v>
      </c>
      <c r="L35" s="288">
        <v>1202180</v>
      </c>
      <c r="M35" s="288">
        <v>1202180</v>
      </c>
      <c r="N35" s="288">
        <v>1202180</v>
      </c>
      <c r="O35" s="288">
        <v>1202180</v>
      </c>
      <c r="P35" s="288">
        <v>0</v>
      </c>
      <c r="Q35" s="288">
        <v>1202180</v>
      </c>
      <c r="R35" s="152"/>
      <c r="S35" s="138"/>
    </row>
    <row r="36" spans="1:19" ht="21" customHeight="1" x14ac:dyDescent="0.25">
      <c r="A36" s="146">
        <v>17</v>
      </c>
      <c r="B36" s="27" t="s">
        <v>47</v>
      </c>
      <c r="C36" s="147" t="s">
        <v>98</v>
      </c>
      <c r="D36" s="148" t="s">
        <v>146</v>
      </c>
      <c r="E36" s="149">
        <f t="shared" si="0"/>
        <v>40794309</v>
      </c>
      <c r="F36" s="288">
        <v>4371735</v>
      </c>
      <c r="G36" s="288">
        <v>3497388</v>
      </c>
      <c r="H36" s="288">
        <v>3497388</v>
      </c>
      <c r="I36" s="288">
        <v>2623041</v>
      </c>
      <c r="J36" s="288">
        <v>3497388</v>
      </c>
      <c r="K36" s="288">
        <v>3497388</v>
      </c>
      <c r="L36" s="288">
        <v>3497388</v>
      </c>
      <c r="M36" s="288">
        <v>3497388</v>
      </c>
      <c r="N36" s="288">
        <v>3197388</v>
      </c>
      <c r="O36" s="288">
        <v>3497388</v>
      </c>
      <c r="P36" s="288">
        <v>3497388</v>
      </c>
      <c r="Q36" s="288">
        <v>2623041</v>
      </c>
      <c r="R36" s="152"/>
      <c r="S36" s="138"/>
    </row>
    <row r="37" spans="1:19" ht="21" customHeight="1" x14ac:dyDescent="0.25">
      <c r="A37" s="146">
        <v>18</v>
      </c>
      <c r="B37" s="27" t="s">
        <v>48</v>
      </c>
      <c r="C37" s="147" t="s">
        <v>99</v>
      </c>
      <c r="D37" s="148" t="s">
        <v>146</v>
      </c>
      <c r="E37" s="149">
        <f t="shared" si="0"/>
        <v>28879421</v>
      </c>
      <c r="F37" s="288">
        <v>3081856</v>
      </c>
      <c r="G37" s="288">
        <v>2465485</v>
      </c>
      <c r="H37" s="288">
        <v>1849114</v>
      </c>
      <c r="I37" s="288">
        <v>2603996</v>
      </c>
      <c r="J37" s="288">
        <v>2603996</v>
      </c>
      <c r="K37" s="288">
        <v>0</v>
      </c>
      <c r="L37" s="288">
        <v>2603996</v>
      </c>
      <c r="M37" s="288">
        <v>2603996</v>
      </c>
      <c r="N37" s="288">
        <v>2603996</v>
      </c>
      <c r="O37" s="288">
        <v>2603996</v>
      </c>
      <c r="P37" s="288">
        <v>2603996</v>
      </c>
      <c r="Q37" s="288">
        <v>3254994</v>
      </c>
      <c r="R37" s="152"/>
      <c r="S37" s="138"/>
    </row>
    <row r="38" spans="1:19" ht="21" customHeight="1" x14ac:dyDescent="0.25">
      <c r="A38" s="146">
        <v>19</v>
      </c>
      <c r="B38" s="27" t="s">
        <v>49</v>
      </c>
      <c r="C38" s="147" t="s">
        <v>100</v>
      </c>
      <c r="D38" s="148" t="s">
        <v>146</v>
      </c>
      <c r="E38" s="149">
        <f t="shared" si="0"/>
        <v>18818736</v>
      </c>
      <c r="F38" s="288">
        <v>0</v>
      </c>
      <c r="G38" s="288">
        <v>2138493</v>
      </c>
      <c r="H38" s="288">
        <v>1710794</v>
      </c>
      <c r="I38" s="288">
        <v>1710794</v>
      </c>
      <c r="J38" s="288">
        <v>1283096</v>
      </c>
      <c r="K38" s="288">
        <v>1710794</v>
      </c>
      <c r="L38" s="288">
        <v>2138493</v>
      </c>
      <c r="M38" s="288">
        <v>1710794</v>
      </c>
      <c r="N38" s="288">
        <v>1710794</v>
      </c>
      <c r="O38" s="288">
        <v>1710794</v>
      </c>
      <c r="P38" s="288">
        <v>1710794</v>
      </c>
      <c r="Q38" s="288">
        <v>1283096</v>
      </c>
      <c r="R38" s="160"/>
      <c r="S38" s="138"/>
    </row>
    <row r="39" spans="1:19" ht="21" customHeight="1" x14ac:dyDescent="0.25">
      <c r="A39" s="146">
        <v>20</v>
      </c>
      <c r="B39" s="27" t="s">
        <v>50</v>
      </c>
      <c r="C39" s="147" t="s">
        <v>101</v>
      </c>
      <c r="D39" s="148" t="s">
        <v>146</v>
      </c>
      <c r="E39" s="149">
        <f t="shared" si="0"/>
        <v>30598427</v>
      </c>
      <c r="F39" s="288">
        <v>2774261</v>
      </c>
      <c r="G39" s="288">
        <v>2219409</v>
      </c>
      <c r="H39" s="288">
        <v>2219409</v>
      </c>
      <c r="I39" s="288">
        <v>1664556</v>
      </c>
      <c r="J39" s="288">
        <v>2219409</v>
      </c>
      <c r="K39" s="288">
        <v>2219409</v>
      </c>
      <c r="L39" s="288">
        <v>2219409</v>
      </c>
      <c r="M39" s="288">
        <v>2219409</v>
      </c>
      <c r="N39" s="288">
        <v>2219409</v>
      </c>
      <c r="O39" s="288">
        <v>3268845</v>
      </c>
      <c r="P39" s="288">
        <v>4086057</v>
      </c>
      <c r="Q39" s="288">
        <v>3268845</v>
      </c>
      <c r="R39" s="152"/>
      <c r="S39" s="138"/>
    </row>
    <row r="40" spans="1:19" ht="21" customHeight="1" x14ac:dyDescent="0.25">
      <c r="A40" s="146">
        <v>21</v>
      </c>
      <c r="B40" s="27" t="s">
        <v>482</v>
      </c>
      <c r="C40" s="98" t="s">
        <v>502</v>
      </c>
      <c r="D40" s="148" t="s">
        <v>146</v>
      </c>
      <c r="E40" s="149">
        <f t="shared" si="0"/>
        <v>1283096</v>
      </c>
      <c r="F40" s="288"/>
      <c r="G40" s="288"/>
      <c r="H40" s="288"/>
      <c r="I40" s="288">
        <v>1283096</v>
      </c>
      <c r="J40" s="288">
        <v>0</v>
      </c>
      <c r="K40" s="288">
        <v>0</v>
      </c>
      <c r="L40" s="288">
        <v>0</v>
      </c>
      <c r="M40" s="288">
        <v>0</v>
      </c>
      <c r="N40" s="288">
        <v>0</v>
      </c>
      <c r="O40" s="288">
        <v>0</v>
      </c>
      <c r="P40" s="288">
        <v>0</v>
      </c>
      <c r="Q40" s="288"/>
      <c r="R40" s="152"/>
      <c r="S40" s="138"/>
    </row>
    <row r="41" spans="1:19" ht="21" customHeight="1" x14ac:dyDescent="0.25">
      <c r="A41" s="146">
        <v>22</v>
      </c>
      <c r="B41" s="28" t="s">
        <v>51</v>
      </c>
      <c r="C41" s="147" t="s">
        <v>102</v>
      </c>
      <c r="D41" s="148" t="s">
        <v>146</v>
      </c>
      <c r="E41" s="149">
        <f t="shared" si="0"/>
        <v>17963339</v>
      </c>
      <c r="F41" s="288">
        <v>1710794</v>
      </c>
      <c r="G41" s="288">
        <v>1710794</v>
      </c>
      <c r="H41" s="288">
        <v>2138493</v>
      </c>
      <c r="I41" s="288">
        <v>1283096</v>
      </c>
      <c r="J41" s="288">
        <v>1710794</v>
      </c>
      <c r="K41" s="288">
        <v>1710794</v>
      </c>
      <c r="L41" s="288">
        <v>1710794</v>
      </c>
      <c r="M41" s="288">
        <v>1283096</v>
      </c>
      <c r="N41" s="288">
        <v>0</v>
      </c>
      <c r="O41" s="288">
        <v>1283096</v>
      </c>
      <c r="P41" s="288">
        <v>1710794</v>
      </c>
      <c r="Q41" s="288">
        <v>1710794</v>
      </c>
      <c r="R41" s="152"/>
      <c r="S41" s="138"/>
    </row>
    <row r="42" spans="1:19" ht="21" customHeight="1" x14ac:dyDescent="0.25">
      <c r="A42" s="146">
        <v>23</v>
      </c>
      <c r="B42" s="29" t="s">
        <v>52</v>
      </c>
      <c r="C42" s="147" t="s">
        <v>103</v>
      </c>
      <c r="D42" s="148" t="s">
        <v>146</v>
      </c>
      <c r="E42" s="149">
        <f t="shared" si="0"/>
        <v>18391038</v>
      </c>
      <c r="F42" s="288">
        <v>1710794</v>
      </c>
      <c r="G42" s="288">
        <v>2138493</v>
      </c>
      <c r="H42" s="288">
        <v>1710794</v>
      </c>
      <c r="I42" s="288">
        <v>1710794</v>
      </c>
      <c r="J42" s="288">
        <v>1283096</v>
      </c>
      <c r="K42" s="288">
        <v>0</v>
      </c>
      <c r="L42" s="288">
        <v>1283096</v>
      </c>
      <c r="M42" s="288">
        <v>1283096</v>
      </c>
      <c r="N42" s="288">
        <v>1710794</v>
      </c>
      <c r="O42" s="288">
        <v>2138493</v>
      </c>
      <c r="P42" s="288">
        <v>1710794</v>
      </c>
      <c r="Q42" s="288">
        <v>1710794</v>
      </c>
      <c r="R42" s="152"/>
      <c r="S42" s="138"/>
    </row>
    <row r="43" spans="1:19" ht="21" customHeight="1" x14ac:dyDescent="0.25">
      <c r="A43" s="146">
        <v>24</v>
      </c>
      <c r="B43" s="27" t="s">
        <v>54</v>
      </c>
      <c r="C43" s="147" t="s">
        <v>105</v>
      </c>
      <c r="D43" s="148" t="s">
        <v>146</v>
      </c>
      <c r="E43" s="149">
        <f t="shared" si="0"/>
        <v>15643750</v>
      </c>
      <c r="F43" s="288">
        <v>1564375</v>
      </c>
      <c r="G43" s="288">
        <v>1564375</v>
      </c>
      <c r="H43" s="288">
        <v>1564375</v>
      </c>
      <c r="I43" s="288">
        <v>1564375</v>
      </c>
      <c r="J43" s="288">
        <v>1564375</v>
      </c>
      <c r="K43" s="288">
        <v>1564375</v>
      </c>
      <c r="L43" s="288">
        <v>1564375</v>
      </c>
      <c r="M43" s="288">
        <v>0</v>
      </c>
      <c r="N43" s="288">
        <v>1564375</v>
      </c>
      <c r="O43" s="288">
        <v>0</v>
      </c>
      <c r="P43" s="288">
        <v>1564375</v>
      </c>
      <c r="Q43" s="288">
        <v>1564375</v>
      </c>
      <c r="R43" s="152"/>
      <c r="S43" s="138"/>
    </row>
    <row r="44" spans="1:19" ht="21" customHeight="1" x14ac:dyDescent="0.25">
      <c r="A44" s="146">
        <v>25</v>
      </c>
      <c r="B44" s="27" t="s">
        <v>55</v>
      </c>
      <c r="C44" s="147" t="s">
        <v>106</v>
      </c>
      <c r="D44" s="148" t="s">
        <v>146</v>
      </c>
      <c r="E44" s="149">
        <f t="shared" si="0"/>
        <v>15589804</v>
      </c>
      <c r="F44" s="288">
        <v>1366580</v>
      </c>
      <c r="G44" s="288">
        <v>1366580</v>
      </c>
      <c r="H44" s="288">
        <v>1101998</v>
      </c>
      <c r="I44" s="288">
        <v>1836663</v>
      </c>
      <c r="J44" s="288">
        <v>1469331</v>
      </c>
      <c r="K44" s="288">
        <v>1101998</v>
      </c>
      <c r="L44" s="288">
        <v>0</v>
      </c>
      <c r="M44" s="288">
        <v>1469331</v>
      </c>
      <c r="N44" s="288">
        <v>1101998</v>
      </c>
      <c r="O44" s="288">
        <v>1469331</v>
      </c>
      <c r="P44" s="288">
        <v>1836663</v>
      </c>
      <c r="Q44" s="288">
        <v>1469331</v>
      </c>
      <c r="R44" s="152"/>
      <c r="S44" s="138"/>
    </row>
    <row r="45" spans="1:19" ht="25.5" customHeight="1" x14ac:dyDescent="0.25">
      <c r="A45" s="146">
        <v>26</v>
      </c>
      <c r="B45" s="27" t="s">
        <v>445</v>
      </c>
      <c r="C45" s="147">
        <v>5495205143626</v>
      </c>
      <c r="D45" s="148" t="s">
        <v>146</v>
      </c>
      <c r="E45" s="149">
        <f t="shared" si="0"/>
        <v>5124675</v>
      </c>
      <c r="F45" s="288"/>
      <c r="G45" s="288"/>
      <c r="H45" s="288"/>
      <c r="I45" s="288"/>
      <c r="J45" s="288"/>
      <c r="K45" s="288"/>
      <c r="L45" s="288"/>
      <c r="M45" s="288"/>
      <c r="N45" s="288">
        <v>1024935</v>
      </c>
      <c r="O45" s="288">
        <v>1366580</v>
      </c>
      <c r="P45" s="288">
        <v>1366580</v>
      </c>
      <c r="Q45" s="288">
        <v>1366580</v>
      </c>
      <c r="R45" s="152"/>
      <c r="S45" s="138"/>
    </row>
    <row r="46" spans="1:19" ht="27" customHeight="1" x14ac:dyDescent="0.25">
      <c r="A46" s="146">
        <v>27</v>
      </c>
      <c r="B46" s="27" t="s">
        <v>56</v>
      </c>
      <c r="C46" s="147" t="s">
        <v>107</v>
      </c>
      <c r="D46" s="148" t="s">
        <v>146</v>
      </c>
      <c r="E46" s="149">
        <f t="shared" si="0"/>
        <v>10249350</v>
      </c>
      <c r="F46" s="288">
        <v>1366580</v>
      </c>
      <c r="G46" s="288">
        <v>0</v>
      </c>
      <c r="H46" s="288">
        <v>1366580</v>
      </c>
      <c r="I46" s="288">
        <v>1366580</v>
      </c>
      <c r="J46" s="288">
        <v>1708225</v>
      </c>
      <c r="K46" s="288">
        <v>1024935</v>
      </c>
      <c r="L46" s="288">
        <v>1366580</v>
      </c>
      <c r="M46" s="288">
        <v>1024935</v>
      </c>
      <c r="N46" s="288">
        <v>1024935</v>
      </c>
      <c r="O46" s="288"/>
      <c r="P46" s="288"/>
      <c r="Q46" s="288"/>
      <c r="R46" s="152"/>
      <c r="S46" s="138"/>
    </row>
    <row r="47" spans="1:19" ht="21" customHeight="1" x14ac:dyDescent="0.25">
      <c r="A47" s="146">
        <v>28</v>
      </c>
      <c r="B47" s="27" t="s">
        <v>57</v>
      </c>
      <c r="C47" s="147" t="s">
        <v>108</v>
      </c>
      <c r="D47" s="148" t="s">
        <v>146</v>
      </c>
      <c r="E47" s="149">
        <f t="shared" si="0"/>
        <v>16162639</v>
      </c>
      <c r="F47" s="288">
        <v>1101998</v>
      </c>
      <c r="G47" s="288">
        <v>1836663</v>
      </c>
      <c r="H47" s="288">
        <v>1469331</v>
      </c>
      <c r="I47" s="288">
        <v>1101998</v>
      </c>
      <c r="J47" s="288">
        <v>1469331</v>
      </c>
      <c r="K47" s="288">
        <v>0</v>
      </c>
      <c r="L47" s="288">
        <v>1469331</v>
      </c>
      <c r="M47" s="288">
        <v>1469331</v>
      </c>
      <c r="N47" s="288">
        <v>1469331</v>
      </c>
      <c r="O47" s="288">
        <v>1469331</v>
      </c>
      <c r="P47" s="288">
        <v>1836663</v>
      </c>
      <c r="Q47" s="288">
        <v>1469331</v>
      </c>
      <c r="R47" s="152"/>
      <c r="S47" s="138"/>
    </row>
    <row r="48" spans="1:19" ht="21" customHeight="1" x14ac:dyDescent="0.25">
      <c r="A48" s="146">
        <v>29</v>
      </c>
      <c r="B48" s="27" t="s">
        <v>58</v>
      </c>
      <c r="C48" s="147" t="s">
        <v>109</v>
      </c>
      <c r="D48" s="148" t="s">
        <v>146</v>
      </c>
      <c r="E48" s="149">
        <f t="shared" si="0"/>
        <v>15032379</v>
      </c>
      <c r="F48" s="288">
        <v>1366580</v>
      </c>
      <c r="G48" s="288">
        <v>1708225</v>
      </c>
      <c r="H48" s="288">
        <v>1024935</v>
      </c>
      <c r="I48" s="288">
        <v>1366580</v>
      </c>
      <c r="J48" s="288">
        <v>1366580</v>
      </c>
      <c r="K48" s="288">
        <v>1366580</v>
      </c>
      <c r="L48" s="288">
        <v>1366580</v>
      </c>
      <c r="M48" s="288">
        <v>1366580</v>
      </c>
      <c r="N48" s="288">
        <v>1708225</v>
      </c>
      <c r="O48" s="288">
        <v>1024934</v>
      </c>
      <c r="P48" s="288">
        <v>0</v>
      </c>
      <c r="Q48" s="288">
        <v>1366580</v>
      </c>
      <c r="R48" s="152"/>
      <c r="S48" s="138"/>
    </row>
    <row r="49" spans="1:19" ht="21" customHeight="1" x14ac:dyDescent="0.25">
      <c r="A49" s="146">
        <v>30</v>
      </c>
      <c r="B49" s="27" t="s">
        <v>60</v>
      </c>
      <c r="C49" s="147" t="s">
        <v>111</v>
      </c>
      <c r="D49" s="148" t="s">
        <v>146</v>
      </c>
      <c r="E49" s="149">
        <f t="shared" si="0"/>
        <v>28796314</v>
      </c>
      <c r="F49" s="288">
        <v>3142455</v>
      </c>
      <c r="G49" s="288">
        <v>2513964</v>
      </c>
      <c r="H49" s="288">
        <v>1885473</v>
      </c>
      <c r="I49" s="288">
        <v>0</v>
      </c>
      <c r="J49" s="288">
        <v>1885473</v>
      </c>
      <c r="K49" s="288">
        <v>2513964</v>
      </c>
      <c r="L49" s="288">
        <v>3142455</v>
      </c>
      <c r="M49" s="288">
        <v>2513964</v>
      </c>
      <c r="N49" s="288">
        <v>1885473</v>
      </c>
      <c r="O49" s="288">
        <v>3142455</v>
      </c>
      <c r="P49" s="288">
        <v>2742506</v>
      </c>
      <c r="Q49" s="288">
        <v>3428132</v>
      </c>
      <c r="R49" s="152"/>
      <c r="S49" s="138"/>
    </row>
    <row r="50" spans="1:19" ht="21" customHeight="1" x14ac:dyDescent="0.25">
      <c r="A50" s="146">
        <v>31</v>
      </c>
      <c r="B50" s="27" t="s">
        <v>61</v>
      </c>
      <c r="C50" s="147" t="s">
        <v>112</v>
      </c>
      <c r="D50" s="148" t="s">
        <v>146</v>
      </c>
      <c r="E50" s="149">
        <f t="shared" si="0"/>
        <v>15088895</v>
      </c>
      <c r="F50" s="288">
        <v>1371718</v>
      </c>
      <c r="G50" s="288">
        <v>1714647</v>
      </c>
      <c r="H50" s="288">
        <v>1028788</v>
      </c>
      <c r="I50" s="288">
        <v>0</v>
      </c>
      <c r="J50" s="288">
        <v>1371718</v>
      </c>
      <c r="K50" s="288">
        <v>1714647</v>
      </c>
      <c r="L50" s="288">
        <v>1371718</v>
      </c>
      <c r="M50" s="288">
        <v>1028788</v>
      </c>
      <c r="N50" s="288">
        <v>1028788</v>
      </c>
      <c r="O50" s="288">
        <v>1371718</v>
      </c>
      <c r="P50" s="288">
        <v>1371718</v>
      </c>
      <c r="Q50" s="288">
        <v>1714647</v>
      </c>
      <c r="R50" s="152"/>
      <c r="S50" s="138"/>
    </row>
    <row r="51" spans="1:19" ht="21" customHeight="1" x14ac:dyDescent="0.25">
      <c r="A51" s="146">
        <v>32</v>
      </c>
      <c r="B51" s="26" t="s">
        <v>62</v>
      </c>
      <c r="C51" s="147" t="s">
        <v>113</v>
      </c>
      <c r="D51" s="148" t="s">
        <v>146</v>
      </c>
      <c r="E51" s="149">
        <f t="shared" si="0"/>
        <v>15027246</v>
      </c>
      <c r="F51" s="288">
        <v>0</v>
      </c>
      <c r="G51" s="288">
        <v>1926570</v>
      </c>
      <c r="H51" s="288">
        <v>1155942</v>
      </c>
      <c r="I51" s="288">
        <v>1541256</v>
      </c>
      <c r="J51" s="288">
        <v>1155942</v>
      </c>
      <c r="K51" s="288">
        <v>1541256</v>
      </c>
      <c r="L51" s="288">
        <v>1926570</v>
      </c>
      <c r="M51" s="288">
        <v>1155942</v>
      </c>
      <c r="N51" s="288">
        <v>1155942</v>
      </c>
      <c r="O51" s="288">
        <v>1926570</v>
      </c>
      <c r="P51" s="288">
        <v>1541256</v>
      </c>
      <c r="Q51" s="288">
        <v>0</v>
      </c>
      <c r="R51" s="152"/>
      <c r="S51" s="138"/>
    </row>
    <row r="52" spans="1:19" ht="21" customHeight="1" x14ac:dyDescent="0.25">
      <c r="A52" s="146">
        <v>33</v>
      </c>
      <c r="B52" s="30" t="s">
        <v>63</v>
      </c>
      <c r="C52" s="147" t="s">
        <v>114</v>
      </c>
      <c r="D52" s="148" t="s">
        <v>146</v>
      </c>
      <c r="E52" s="149">
        <f t="shared" si="0"/>
        <v>12232434</v>
      </c>
      <c r="F52" s="288">
        <v>1024935</v>
      </c>
      <c r="G52" s="288">
        <v>1024935</v>
      </c>
      <c r="H52" s="288">
        <v>1366580</v>
      </c>
      <c r="I52" s="288">
        <v>1101998</v>
      </c>
      <c r="J52" s="288">
        <v>1101998</v>
      </c>
      <c r="K52" s="288">
        <v>0</v>
      </c>
      <c r="L52" s="288">
        <v>1101998</v>
      </c>
      <c r="M52" s="288">
        <v>1101998</v>
      </c>
      <c r="N52" s="288">
        <v>1101998</v>
      </c>
      <c r="O52" s="288">
        <v>1101998</v>
      </c>
      <c r="P52" s="288">
        <v>1101998</v>
      </c>
      <c r="Q52" s="288">
        <v>1101998</v>
      </c>
      <c r="R52" s="152"/>
      <c r="S52" s="138"/>
    </row>
    <row r="53" spans="1:19" s="435" customFormat="1" ht="21" customHeight="1" x14ac:dyDescent="0.25">
      <c r="A53" s="429">
        <v>34</v>
      </c>
      <c r="B53" s="436" t="s">
        <v>64</v>
      </c>
      <c r="C53" s="437" t="s">
        <v>115</v>
      </c>
      <c r="D53" s="430" t="s">
        <v>146</v>
      </c>
      <c r="E53" s="431">
        <f t="shared" si="0"/>
        <v>11610798</v>
      </c>
      <c r="F53" s="432">
        <v>0</v>
      </c>
      <c r="G53" s="432">
        <v>0</v>
      </c>
      <c r="H53" s="432">
        <v>870810</v>
      </c>
      <c r="I53" s="432">
        <v>870810</v>
      </c>
      <c r="J53" s="432">
        <v>1451349</v>
      </c>
      <c r="K53" s="432">
        <v>1161080</v>
      </c>
      <c r="L53" s="432">
        <v>1161080</v>
      </c>
      <c r="M53" s="432">
        <v>1161080</v>
      </c>
      <c r="N53" s="432">
        <v>1161080</v>
      </c>
      <c r="O53" s="432">
        <v>1451349</v>
      </c>
      <c r="P53" s="432">
        <v>1161080</v>
      </c>
      <c r="Q53" s="432">
        <v>1161080</v>
      </c>
      <c r="R53" s="433"/>
      <c r="S53" s="434"/>
    </row>
    <row r="54" spans="1:19" ht="21" customHeight="1" x14ac:dyDescent="0.25">
      <c r="A54" s="146">
        <v>35</v>
      </c>
      <c r="B54" s="27" t="s">
        <v>65</v>
      </c>
      <c r="C54" s="147" t="s">
        <v>116</v>
      </c>
      <c r="D54" s="148" t="s">
        <v>146</v>
      </c>
      <c r="E54" s="149">
        <f t="shared" si="0"/>
        <v>11302545</v>
      </c>
      <c r="F54" s="288">
        <v>0</v>
      </c>
      <c r="G54" s="288">
        <v>1058329</v>
      </c>
      <c r="H54" s="288">
        <v>1058329</v>
      </c>
      <c r="I54" s="288">
        <v>1058329</v>
      </c>
      <c r="J54" s="288">
        <v>0</v>
      </c>
      <c r="K54" s="288">
        <v>1161080</v>
      </c>
      <c r="L54" s="288">
        <v>1161080</v>
      </c>
      <c r="M54" s="288">
        <v>870810</v>
      </c>
      <c r="N54" s="288">
        <v>870810</v>
      </c>
      <c r="O54" s="288">
        <v>1161080</v>
      </c>
      <c r="P54" s="288">
        <v>1451349</v>
      </c>
      <c r="Q54" s="288">
        <v>1451349</v>
      </c>
      <c r="R54" s="152" t="s">
        <v>488</v>
      </c>
      <c r="S54" s="138"/>
    </row>
    <row r="55" spans="1:19" s="435" customFormat="1" ht="21" customHeight="1" x14ac:dyDescent="0.25">
      <c r="A55" s="429">
        <v>36</v>
      </c>
      <c r="B55" s="436" t="s">
        <v>66</v>
      </c>
      <c r="C55" s="437" t="s">
        <v>117</v>
      </c>
      <c r="D55" s="430" t="s">
        <v>146</v>
      </c>
      <c r="E55" s="431">
        <f>SUM(F55:Q55)</f>
        <v>16529971</v>
      </c>
      <c r="F55" s="438">
        <v>1469331</v>
      </c>
      <c r="G55" s="438">
        <v>1836663</v>
      </c>
      <c r="H55" s="438">
        <v>0</v>
      </c>
      <c r="I55" s="438">
        <v>1101998</v>
      </c>
      <c r="J55" s="438">
        <v>1469331</v>
      </c>
      <c r="K55" s="438">
        <v>1101998</v>
      </c>
      <c r="L55" s="438">
        <v>1836663</v>
      </c>
      <c r="M55" s="438">
        <v>1469331</v>
      </c>
      <c r="N55" s="438">
        <v>1469331</v>
      </c>
      <c r="O55" s="438">
        <v>1469331</v>
      </c>
      <c r="P55" s="438">
        <v>1469331</v>
      </c>
      <c r="Q55" s="438">
        <v>1836663</v>
      </c>
      <c r="R55" s="439"/>
      <c r="S55" s="434"/>
    </row>
    <row r="56" spans="1:19" s="435" customFormat="1" ht="21" customHeight="1" x14ac:dyDescent="0.25">
      <c r="A56" s="429">
        <v>37</v>
      </c>
      <c r="B56" s="436" t="s">
        <v>67</v>
      </c>
      <c r="C56" s="437" t="s">
        <v>118</v>
      </c>
      <c r="D56" s="430" t="s">
        <v>146</v>
      </c>
      <c r="E56" s="431">
        <f t="shared" si="0"/>
        <v>16113831</v>
      </c>
      <c r="F56" s="432">
        <v>0</v>
      </c>
      <c r="G56" s="432">
        <v>1179061</v>
      </c>
      <c r="H56" s="432">
        <v>1572081</v>
      </c>
      <c r="I56" s="432">
        <v>1179061</v>
      </c>
      <c r="J56" s="432">
        <v>1572081</v>
      </c>
      <c r="K56" s="432">
        <v>1179061</v>
      </c>
      <c r="L56" s="432">
        <v>1572081</v>
      </c>
      <c r="M56" s="432">
        <v>1179061</v>
      </c>
      <c r="N56" s="432">
        <v>1572081</v>
      </c>
      <c r="O56" s="432">
        <v>1572081</v>
      </c>
      <c r="P56" s="432">
        <v>1965101</v>
      </c>
      <c r="Q56" s="432">
        <v>1572081</v>
      </c>
      <c r="R56" s="433"/>
      <c r="S56" s="434"/>
    </row>
    <row r="57" spans="1:19" ht="21" customHeight="1" x14ac:dyDescent="0.25">
      <c r="A57" s="146">
        <v>38</v>
      </c>
      <c r="B57" s="27" t="s">
        <v>68</v>
      </c>
      <c r="C57" s="147" t="s">
        <v>119</v>
      </c>
      <c r="D57" s="148" t="s">
        <v>146</v>
      </c>
      <c r="E57" s="149">
        <f t="shared" si="0"/>
        <v>20097982</v>
      </c>
      <c r="F57" s="288">
        <v>1674832</v>
      </c>
      <c r="G57" s="288">
        <v>1674832</v>
      </c>
      <c r="H57" s="288">
        <v>1674832</v>
      </c>
      <c r="I57" s="288">
        <v>1674832</v>
      </c>
      <c r="J57" s="288">
        <v>1256124</v>
      </c>
      <c r="K57" s="288">
        <v>2093539</v>
      </c>
      <c r="L57" s="288">
        <v>1674832</v>
      </c>
      <c r="M57" s="288">
        <v>1256124</v>
      </c>
      <c r="N57" s="288">
        <v>1674832</v>
      </c>
      <c r="O57" s="288">
        <v>1674832</v>
      </c>
      <c r="P57" s="288">
        <v>2093539</v>
      </c>
      <c r="Q57" s="288">
        <v>1674832</v>
      </c>
      <c r="R57" s="152"/>
      <c r="S57" s="138"/>
    </row>
    <row r="58" spans="1:19" ht="21" customHeight="1" x14ac:dyDescent="0.25">
      <c r="A58" s="146">
        <v>39</v>
      </c>
      <c r="B58" s="27" t="s">
        <v>147</v>
      </c>
      <c r="C58" s="39" t="s">
        <v>104</v>
      </c>
      <c r="D58" s="148" t="s">
        <v>146</v>
      </c>
      <c r="E58" s="149">
        <f t="shared" si="0"/>
        <v>1371718</v>
      </c>
      <c r="F58" s="288"/>
      <c r="G58" s="288"/>
      <c r="H58" s="288"/>
      <c r="I58" s="288">
        <v>1371718</v>
      </c>
      <c r="J58" s="288">
        <v>0</v>
      </c>
      <c r="K58" s="288">
        <v>0</v>
      </c>
      <c r="L58" s="288">
        <v>0</v>
      </c>
      <c r="M58" s="288">
        <v>0</v>
      </c>
      <c r="N58" s="288">
        <v>0</v>
      </c>
      <c r="O58" s="288">
        <v>0</v>
      </c>
      <c r="P58" s="288">
        <v>0</v>
      </c>
      <c r="Q58" s="288"/>
      <c r="R58" s="152"/>
      <c r="S58" s="138"/>
    </row>
    <row r="59" spans="1:19" ht="21" customHeight="1" x14ac:dyDescent="0.25">
      <c r="A59" s="146">
        <v>40</v>
      </c>
      <c r="B59" s="27" t="s">
        <v>69</v>
      </c>
      <c r="C59" s="147" t="s">
        <v>120</v>
      </c>
      <c r="D59" s="148" t="s">
        <v>146</v>
      </c>
      <c r="E59" s="149">
        <f t="shared" si="0"/>
        <v>0</v>
      </c>
      <c r="F59" s="288">
        <v>0</v>
      </c>
      <c r="G59" s="288">
        <v>0</v>
      </c>
      <c r="H59" s="288">
        <v>0</v>
      </c>
      <c r="I59" s="288">
        <v>0</v>
      </c>
      <c r="J59" s="288">
        <v>0</v>
      </c>
      <c r="K59" s="288">
        <v>0</v>
      </c>
      <c r="L59" s="288">
        <v>0</v>
      </c>
      <c r="M59" s="288">
        <v>0</v>
      </c>
      <c r="N59" s="288">
        <v>0</v>
      </c>
      <c r="O59" s="288">
        <v>0</v>
      </c>
      <c r="P59" s="288">
        <v>0</v>
      </c>
      <c r="Q59" s="288"/>
      <c r="R59" s="152"/>
      <c r="S59" s="138"/>
    </row>
    <row r="60" spans="1:19" s="435" customFormat="1" ht="21" customHeight="1" x14ac:dyDescent="0.25">
      <c r="A60" s="429">
        <v>41</v>
      </c>
      <c r="B60" s="436" t="s">
        <v>70</v>
      </c>
      <c r="C60" s="437" t="s">
        <v>121</v>
      </c>
      <c r="D60" s="430" t="s">
        <v>146</v>
      </c>
      <c r="E60" s="431">
        <f t="shared" si="0"/>
        <v>37596921</v>
      </c>
      <c r="F60" s="432">
        <v>0</v>
      </c>
      <c r="G60" s="432">
        <v>3497388</v>
      </c>
      <c r="H60" s="432">
        <v>3497388</v>
      </c>
      <c r="I60" s="432"/>
      <c r="J60" s="432">
        <v>3497388</v>
      </c>
      <c r="K60" s="432">
        <v>3497388</v>
      </c>
      <c r="L60" s="432">
        <v>2623041</v>
      </c>
      <c r="M60" s="432">
        <v>3497388</v>
      </c>
      <c r="N60" s="432">
        <v>4371735</v>
      </c>
      <c r="O60" s="432">
        <v>4371735</v>
      </c>
      <c r="P60" s="432">
        <v>4371735</v>
      </c>
      <c r="Q60" s="432">
        <v>4371735</v>
      </c>
      <c r="R60" s="433"/>
      <c r="S60" s="434"/>
    </row>
    <row r="61" spans="1:19" ht="21" customHeight="1" x14ac:dyDescent="0.25">
      <c r="A61" s="146">
        <v>42</v>
      </c>
      <c r="B61" s="27" t="s">
        <v>71</v>
      </c>
      <c r="C61" s="147" t="s">
        <v>122</v>
      </c>
      <c r="D61" s="148" t="s">
        <v>146</v>
      </c>
      <c r="E61" s="149">
        <f t="shared" si="0"/>
        <v>26074582</v>
      </c>
      <c r="F61" s="288">
        <v>1641348</v>
      </c>
      <c r="G61" s="288">
        <v>0</v>
      </c>
      <c r="H61" s="288">
        <v>2326975</v>
      </c>
      <c r="I61" s="288">
        <v>2326975</v>
      </c>
      <c r="J61" s="288">
        <v>2326975</v>
      </c>
      <c r="K61" s="288">
        <v>1745231</v>
      </c>
      <c r="L61" s="288">
        <v>2326975</v>
      </c>
      <c r="M61" s="288">
        <v>1745231</v>
      </c>
      <c r="N61" s="288">
        <v>2908718</v>
      </c>
      <c r="O61" s="288">
        <v>2908718</v>
      </c>
      <c r="P61" s="288">
        <v>2908718</v>
      </c>
      <c r="Q61" s="288">
        <v>2908718</v>
      </c>
      <c r="R61" s="152"/>
      <c r="S61" s="138"/>
    </row>
    <row r="62" spans="1:19" ht="21" customHeight="1" x14ac:dyDescent="0.25">
      <c r="A62" s="146">
        <v>43</v>
      </c>
      <c r="B62" s="27" t="s">
        <v>72</v>
      </c>
      <c r="C62" s="147" t="s">
        <v>123</v>
      </c>
      <c r="D62" s="148" t="s">
        <v>146</v>
      </c>
      <c r="E62" s="149">
        <f t="shared" si="0"/>
        <v>19674133</v>
      </c>
      <c r="F62" s="288">
        <v>1710794</v>
      </c>
      <c r="G62" s="288">
        <v>1710794</v>
      </c>
      <c r="H62" s="288">
        <v>1710794</v>
      </c>
      <c r="I62" s="288">
        <v>1710794</v>
      </c>
      <c r="J62" s="288">
        <v>1283096</v>
      </c>
      <c r="K62" s="288">
        <v>1710794</v>
      </c>
      <c r="L62" s="288">
        <v>1710794</v>
      </c>
      <c r="M62" s="288">
        <v>0</v>
      </c>
      <c r="N62" s="288">
        <v>1710794</v>
      </c>
      <c r="O62" s="288">
        <v>2138493</v>
      </c>
      <c r="P62" s="288">
        <v>2138493</v>
      </c>
      <c r="Q62" s="288">
        <v>2138493</v>
      </c>
      <c r="R62" s="152"/>
      <c r="S62" s="138"/>
    </row>
    <row r="63" spans="1:19" ht="21" customHeight="1" x14ac:dyDescent="0.25">
      <c r="A63" s="146">
        <v>44</v>
      </c>
      <c r="B63" s="27" t="s">
        <v>73</v>
      </c>
      <c r="C63" s="147" t="s">
        <v>124</v>
      </c>
      <c r="D63" s="148" t="s">
        <v>146</v>
      </c>
      <c r="E63" s="149">
        <f t="shared" si="0"/>
        <v>4233316</v>
      </c>
      <c r="F63" s="288">
        <v>0</v>
      </c>
      <c r="G63" s="288">
        <v>1058329</v>
      </c>
      <c r="H63" s="288">
        <v>1058329</v>
      </c>
      <c r="I63" s="288">
        <v>0</v>
      </c>
      <c r="J63" s="288">
        <v>0</v>
      </c>
      <c r="K63" s="288">
        <v>0</v>
      </c>
      <c r="L63" s="288">
        <v>0</v>
      </c>
      <c r="M63" s="288">
        <v>0</v>
      </c>
      <c r="N63" s="288">
        <v>0</v>
      </c>
      <c r="O63" s="288">
        <v>0</v>
      </c>
      <c r="P63" s="288">
        <v>1058329</v>
      </c>
      <c r="Q63" s="288">
        <v>1058329</v>
      </c>
      <c r="R63" s="153"/>
      <c r="S63" s="138"/>
    </row>
    <row r="64" spans="1:19" s="435" customFormat="1" ht="21" customHeight="1" x14ac:dyDescent="0.25">
      <c r="A64" s="429">
        <v>45</v>
      </c>
      <c r="B64" s="436" t="s">
        <v>74</v>
      </c>
      <c r="C64" s="437" t="s">
        <v>125</v>
      </c>
      <c r="D64" s="430" t="s">
        <v>146</v>
      </c>
      <c r="E64" s="431">
        <f t="shared" si="0"/>
        <v>38837447</v>
      </c>
      <c r="F64" s="432">
        <v>3497388</v>
      </c>
      <c r="G64" s="432">
        <v>4371735</v>
      </c>
      <c r="H64" s="432">
        <v>2623041</v>
      </c>
      <c r="I64" s="432">
        <v>2794447</v>
      </c>
      <c r="J64" s="432">
        <v>0</v>
      </c>
      <c r="K64" s="432">
        <v>3725930</v>
      </c>
      <c r="L64" s="432">
        <v>2794447</v>
      </c>
      <c r="M64" s="432">
        <v>5058222</v>
      </c>
      <c r="N64" s="432">
        <v>3725930</v>
      </c>
      <c r="O64" s="432">
        <v>3725930</v>
      </c>
      <c r="P64" s="432">
        <v>3725930</v>
      </c>
      <c r="Q64" s="432">
        <v>2794447</v>
      </c>
      <c r="R64" s="433"/>
      <c r="S64" s="434"/>
    </row>
    <row r="65" spans="1:19" ht="22.5" customHeight="1" x14ac:dyDescent="0.25">
      <c r="A65" s="146">
        <v>46</v>
      </c>
      <c r="B65" s="27" t="s">
        <v>75</v>
      </c>
      <c r="C65" s="147" t="s">
        <v>126</v>
      </c>
      <c r="D65" s="148" t="s">
        <v>146</v>
      </c>
      <c r="E65" s="149">
        <f t="shared" si="0"/>
        <v>34058323</v>
      </c>
      <c r="F65" s="288">
        <v>3774408</v>
      </c>
      <c r="G65" s="288">
        <v>3019527</v>
      </c>
      <c r="H65" s="288">
        <v>3019527</v>
      </c>
      <c r="I65" s="288">
        <v>3019527</v>
      </c>
      <c r="J65" s="288">
        <v>2264645</v>
      </c>
      <c r="K65" s="288">
        <v>3160115</v>
      </c>
      <c r="L65" s="288">
        <v>3160115</v>
      </c>
      <c r="M65" s="288">
        <v>3160115</v>
      </c>
      <c r="N65" s="288">
        <v>3950143</v>
      </c>
      <c r="O65" s="288">
        <v>3160115</v>
      </c>
      <c r="P65" s="288">
        <v>0</v>
      </c>
      <c r="Q65" s="288">
        <v>2370086</v>
      </c>
      <c r="R65" s="152"/>
      <c r="S65" s="138"/>
    </row>
    <row r="66" spans="1:19" ht="22.5" customHeight="1" x14ac:dyDescent="0.25">
      <c r="A66" s="146">
        <v>47</v>
      </c>
      <c r="B66" s="27" t="s">
        <v>76</v>
      </c>
      <c r="C66" s="147" t="s">
        <v>127</v>
      </c>
      <c r="D66" s="148" t="s">
        <v>146</v>
      </c>
      <c r="E66" s="149">
        <f t="shared" si="0"/>
        <v>22797745</v>
      </c>
      <c r="F66" s="288">
        <v>1983083</v>
      </c>
      <c r="G66" s="288">
        <v>2478853</v>
      </c>
      <c r="H66" s="288">
        <v>1983083</v>
      </c>
      <c r="I66" s="288">
        <v>1983083</v>
      </c>
      <c r="J66" s="288">
        <v>1983083</v>
      </c>
      <c r="K66" s="288">
        <v>2478853</v>
      </c>
      <c r="L66" s="288">
        <v>2085833</v>
      </c>
      <c r="M66" s="288">
        <v>1564375</v>
      </c>
      <c r="N66" s="288">
        <v>2085833</v>
      </c>
      <c r="O66" s="288">
        <v>2607291</v>
      </c>
      <c r="P66" s="288">
        <v>1564375</v>
      </c>
      <c r="Q66" s="288">
        <v>0</v>
      </c>
      <c r="R66" s="152"/>
      <c r="S66" s="138"/>
    </row>
    <row r="67" spans="1:19" ht="27.75" customHeight="1" x14ac:dyDescent="0.25">
      <c r="A67" s="146">
        <v>48</v>
      </c>
      <c r="B67" s="27" t="s">
        <v>77</v>
      </c>
      <c r="C67" s="147" t="s">
        <v>128</v>
      </c>
      <c r="D67" s="148" t="s">
        <v>146</v>
      </c>
      <c r="E67" s="149">
        <f t="shared" si="0"/>
        <v>13591309</v>
      </c>
      <c r="F67" s="288">
        <v>1469331</v>
      </c>
      <c r="G67" s="288">
        <v>1469331</v>
      </c>
      <c r="H67" s="288">
        <v>1836663</v>
      </c>
      <c r="I67" s="288">
        <v>1469331</v>
      </c>
      <c r="J67" s="288">
        <v>1469331</v>
      </c>
      <c r="K67" s="288">
        <v>1101998</v>
      </c>
      <c r="L67" s="288">
        <v>1836663</v>
      </c>
      <c r="M67" s="288">
        <v>1836663</v>
      </c>
      <c r="N67" s="288">
        <v>0</v>
      </c>
      <c r="O67" s="288">
        <v>1101998</v>
      </c>
      <c r="P67" s="288">
        <v>0</v>
      </c>
      <c r="Q67" s="288">
        <v>0</v>
      </c>
      <c r="R67" s="152"/>
      <c r="S67" s="138"/>
    </row>
    <row r="68" spans="1:19" ht="27.75" customHeight="1" x14ac:dyDescent="0.25">
      <c r="A68" s="146">
        <v>49</v>
      </c>
      <c r="B68" s="27" t="s">
        <v>472</v>
      </c>
      <c r="C68" s="147"/>
      <c r="D68" s="148" t="s">
        <v>146</v>
      </c>
      <c r="E68" s="149">
        <f t="shared" si="0"/>
        <v>716684</v>
      </c>
      <c r="F68" s="288">
        <v>716684</v>
      </c>
      <c r="G68" s="288">
        <v>0</v>
      </c>
      <c r="H68" s="288"/>
      <c r="I68" s="288"/>
      <c r="J68" s="288"/>
      <c r="K68" s="288"/>
      <c r="L68" s="288"/>
      <c r="M68" s="288"/>
      <c r="N68" s="288"/>
      <c r="O68" s="288"/>
      <c r="P68" s="288"/>
      <c r="Q68" s="288"/>
      <c r="R68" s="152"/>
      <c r="S68" s="138"/>
    </row>
    <row r="69" spans="1:19" s="435" customFormat="1" ht="21" customHeight="1" x14ac:dyDescent="0.25">
      <c r="A69" s="429">
        <v>50</v>
      </c>
      <c r="B69" s="436" t="s">
        <v>78</v>
      </c>
      <c r="C69" s="437" t="s">
        <v>129</v>
      </c>
      <c r="D69" s="430" t="s">
        <v>146</v>
      </c>
      <c r="E69" s="431">
        <f t="shared" si="0"/>
        <v>41932086</v>
      </c>
      <c r="F69" s="432">
        <v>4139799</v>
      </c>
      <c r="G69" s="432">
        <v>5174749</v>
      </c>
      <c r="H69" s="432">
        <v>4139799</v>
      </c>
      <c r="I69" s="432">
        <v>3104849</v>
      </c>
      <c r="J69" s="432">
        <v>4139799</v>
      </c>
      <c r="K69" s="432">
        <v>4139799</v>
      </c>
      <c r="L69" s="432">
        <v>3104849</v>
      </c>
      <c r="M69" s="432">
        <v>2603996</v>
      </c>
      <c r="N69" s="432">
        <v>3104849</v>
      </c>
      <c r="O69" s="432">
        <v>4139799</v>
      </c>
      <c r="P69" s="432">
        <v>4139799</v>
      </c>
      <c r="Q69" s="432">
        <v>0</v>
      </c>
      <c r="R69" s="433"/>
      <c r="S69" s="434"/>
    </row>
    <row r="70" spans="1:19" ht="21" customHeight="1" x14ac:dyDescent="0.25">
      <c r="A70" s="146">
        <v>51</v>
      </c>
      <c r="B70" s="27" t="s">
        <v>79</v>
      </c>
      <c r="C70" s="147" t="s">
        <v>130</v>
      </c>
      <c r="D70" s="148" t="s">
        <v>146</v>
      </c>
      <c r="E70" s="149">
        <f t="shared" si="0"/>
        <v>25388959</v>
      </c>
      <c r="F70" s="288">
        <v>0</v>
      </c>
      <c r="G70" s="288">
        <v>2603996</v>
      </c>
      <c r="H70" s="288">
        <v>3254994</v>
      </c>
      <c r="I70" s="288">
        <v>1952997</v>
      </c>
      <c r="J70" s="288">
        <v>2603996</v>
      </c>
      <c r="K70" s="288">
        <v>1952997</v>
      </c>
      <c r="L70" s="288">
        <v>0</v>
      </c>
      <c r="M70" s="288">
        <v>2603996</v>
      </c>
      <c r="N70" s="288">
        <v>2603996</v>
      </c>
      <c r="O70" s="288">
        <v>2603996</v>
      </c>
      <c r="P70" s="288">
        <v>1952997</v>
      </c>
      <c r="Q70" s="288">
        <v>3254994</v>
      </c>
      <c r="R70" s="160"/>
      <c r="S70" s="138"/>
    </row>
    <row r="71" spans="1:19" ht="21" customHeight="1" x14ac:dyDescent="0.25">
      <c r="A71" s="146">
        <v>52</v>
      </c>
      <c r="B71" s="27" t="s">
        <v>80</v>
      </c>
      <c r="C71" s="147" t="s">
        <v>131</v>
      </c>
      <c r="D71" s="148" t="s">
        <v>146</v>
      </c>
      <c r="E71" s="149">
        <f t="shared" si="0"/>
        <v>17158032</v>
      </c>
      <c r="F71" s="288">
        <v>1155942</v>
      </c>
      <c r="G71" s="288">
        <v>1541256</v>
      </c>
      <c r="H71" s="288">
        <v>1155942</v>
      </c>
      <c r="I71" s="288">
        <v>1541256</v>
      </c>
      <c r="J71" s="288">
        <v>1926570</v>
      </c>
      <c r="K71" s="288">
        <v>1283096</v>
      </c>
      <c r="L71" s="288">
        <v>0</v>
      </c>
      <c r="M71" s="288">
        <v>1710794</v>
      </c>
      <c r="N71" s="288">
        <v>1710794</v>
      </c>
      <c r="O71" s="288">
        <v>1710794</v>
      </c>
      <c r="P71" s="288">
        <v>1710794</v>
      </c>
      <c r="Q71" s="288">
        <v>1710794</v>
      </c>
      <c r="R71" s="152"/>
      <c r="S71" s="138"/>
    </row>
    <row r="72" spans="1:19" ht="22.5" customHeight="1" x14ac:dyDescent="0.25">
      <c r="A72" s="146">
        <v>53</v>
      </c>
      <c r="B72" s="27" t="s">
        <v>81</v>
      </c>
      <c r="C72" s="147" t="s">
        <v>132</v>
      </c>
      <c r="D72" s="148" t="s">
        <v>146</v>
      </c>
      <c r="E72" s="149">
        <f t="shared" si="0"/>
        <v>4716244</v>
      </c>
      <c r="F72" s="288">
        <v>0</v>
      </c>
      <c r="G72" s="288">
        <v>0</v>
      </c>
      <c r="H72" s="288">
        <v>0</v>
      </c>
      <c r="I72" s="288">
        <v>0</v>
      </c>
      <c r="J72" s="288">
        <v>0</v>
      </c>
      <c r="K72" s="288">
        <v>0</v>
      </c>
      <c r="L72" s="288">
        <v>1179061</v>
      </c>
      <c r="M72" s="288">
        <v>1179061</v>
      </c>
      <c r="N72" s="288">
        <v>1179061</v>
      </c>
      <c r="O72" s="288">
        <v>1179061</v>
      </c>
      <c r="P72" s="288"/>
      <c r="Q72" s="288"/>
      <c r="R72" s="153"/>
      <c r="S72" s="138"/>
    </row>
    <row r="73" spans="1:19" ht="21" customHeight="1" x14ac:dyDescent="0.25">
      <c r="A73" s="146">
        <v>54</v>
      </c>
      <c r="B73" s="27" t="s">
        <v>82</v>
      </c>
      <c r="C73" s="147" t="s">
        <v>133</v>
      </c>
      <c r="D73" s="148" t="s">
        <v>146</v>
      </c>
      <c r="E73" s="149">
        <f t="shared" si="0"/>
        <v>13324155</v>
      </c>
      <c r="F73" s="288">
        <v>1024935</v>
      </c>
      <c r="G73" s="288">
        <v>1366580</v>
      </c>
      <c r="H73" s="288">
        <v>0</v>
      </c>
      <c r="I73" s="288">
        <v>1366580</v>
      </c>
      <c r="J73" s="288">
        <v>1366580</v>
      </c>
      <c r="K73" s="288">
        <v>1024935</v>
      </c>
      <c r="L73" s="288">
        <v>1024935</v>
      </c>
      <c r="M73" s="288">
        <v>1366580</v>
      </c>
      <c r="N73" s="288">
        <v>1024935</v>
      </c>
      <c r="O73" s="288">
        <v>1024935</v>
      </c>
      <c r="P73" s="288">
        <v>1708225</v>
      </c>
      <c r="Q73" s="288">
        <v>1024935</v>
      </c>
      <c r="R73" s="152"/>
      <c r="S73" s="138"/>
    </row>
    <row r="74" spans="1:19" ht="21" customHeight="1" x14ac:dyDescent="0.25">
      <c r="A74" s="146">
        <v>55</v>
      </c>
      <c r="B74" s="27" t="s">
        <v>83</v>
      </c>
      <c r="C74" s="147" t="s">
        <v>134</v>
      </c>
      <c r="D74" s="148" t="s">
        <v>146</v>
      </c>
      <c r="E74" s="149">
        <f t="shared" si="0"/>
        <v>12954255</v>
      </c>
      <c r="F74" s="288">
        <v>1263830</v>
      </c>
      <c r="G74" s="288">
        <v>947872</v>
      </c>
      <c r="H74" s="288">
        <v>1263830</v>
      </c>
      <c r="I74" s="288">
        <v>1263830</v>
      </c>
      <c r="J74" s="288">
        <v>947872</v>
      </c>
      <c r="K74" s="288">
        <v>0</v>
      </c>
      <c r="L74" s="288">
        <v>1263830</v>
      </c>
      <c r="M74" s="288">
        <v>947872</v>
      </c>
      <c r="N74" s="288">
        <v>1263830</v>
      </c>
      <c r="O74" s="288">
        <v>1579787</v>
      </c>
      <c r="P74" s="288">
        <v>947872</v>
      </c>
      <c r="Q74" s="288">
        <v>1263830</v>
      </c>
      <c r="R74" s="153"/>
      <c r="S74" s="138"/>
    </row>
    <row r="75" spans="1:19" ht="21" customHeight="1" x14ac:dyDescent="0.25">
      <c r="A75" s="146">
        <v>56</v>
      </c>
      <c r="B75" s="27" t="s">
        <v>84</v>
      </c>
      <c r="C75" s="147" t="s">
        <v>135</v>
      </c>
      <c r="D75" s="148" t="s">
        <v>146</v>
      </c>
      <c r="E75" s="149">
        <f t="shared" si="0"/>
        <v>14534043</v>
      </c>
      <c r="F75" s="288">
        <v>947872</v>
      </c>
      <c r="G75" s="288">
        <v>1263830</v>
      </c>
      <c r="H75" s="288">
        <v>1263830</v>
      </c>
      <c r="I75" s="288">
        <v>947872</v>
      </c>
      <c r="J75" s="288">
        <v>1263830</v>
      </c>
      <c r="K75" s="288">
        <v>947872</v>
      </c>
      <c r="L75" s="288">
        <v>1263830</v>
      </c>
      <c r="M75" s="288">
        <v>1263830</v>
      </c>
      <c r="N75" s="288">
        <v>1263830</v>
      </c>
      <c r="O75" s="288">
        <v>1263830</v>
      </c>
      <c r="P75" s="288">
        <v>1579787</v>
      </c>
      <c r="Q75" s="288">
        <v>1263830</v>
      </c>
      <c r="R75" s="291"/>
      <c r="S75" s="138"/>
    </row>
    <row r="76" spans="1:19" ht="21" customHeight="1" x14ac:dyDescent="0.25">
      <c r="A76" s="146">
        <v>57</v>
      </c>
      <c r="B76" s="27" t="s">
        <v>85</v>
      </c>
      <c r="C76" s="147" t="s">
        <v>136</v>
      </c>
      <c r="D76" s="148" t="s">
        <v>146</v>
      </c>
      <c r="E76" s="149">
        <f t="shared" si="0"/>
        <v>17585735</v>
      </c>
      <c r="F76" s="288">
        <v>1674832</v>
      </c>
      <c r="G76" s="288">
        <v>1256124</v>
      </c>
      <c r="H76" s="288">
        <v>1674832</v>
      </c>
      <c r="I76" s="288">
        <v>1674832</v>
      </c>
      <c r="J76" s="288">
        <v>1256124</v>
      </c>
      <c r="K76" s="288">
        <v>1674832</v>
      </c>
      <c r="L76" s="288">
        <v>1674832</v>
      </c>
      <c r="M76" s="288">
        <v>1674832</v>
      </c>
      <c r="N76" s="288">
        <v>2093539</v>
      </c>
      <c r="O76" s="288">
        <v>1256124</v>
      </c>
      <c r="P76" s="288">
        <v>1674832</v>
      </c>
      <c r="Q76" s="288">
        <v>0</v>
      </c>
      <c r="R76" s="153"/>
      <c r="S76" s="138"/>
    </row>
    <row r="77" spans="1:19" ht="21" customHeight="1" x14ac:dyDescent="0.25">
      <c r="A77" s="146">
        <v>58</v>
      </c>
      <c r="B77" s="27" t="s">
        <v>86</v>
      </c>
      <c r="C77" s="147" t="s">
        <v>137</v>
      </c>
      <c r="D77" s="148" t="s">
        <v>146</v>
      </c>
      <c r="E77" s="149">
        <f t="shared" si="0"/>
        <v>46336926</v>
      </c>
      <c r="F77" s="288">
        <v>4212448</v>
      </c>
      <c r="G77" s="288">
        <v>3369958</v>
      </c>
      <c r="H77" s="288">
        <v>3369958</v>
      </c>
      <c r="I77" s="288">
        <v>3369958</v>
      </c>
      <c r="J77" s="288">
        <v>4212448</v>
      </c>
      <c r="K77" s="288">
        <v>4212448</v>
      </c>
      <c r="L77" s="288">
        <v>3369958</v>
      </c>
      <c r="M77" s="288">
        <v>4212448</v>
      </c>
      <c r="N77" s="288">
        <v>4212448</v>
      </c>
      <c r="O77" s="288">
        <v>4212448</v>
      </c>
      <c r="P77" s="288">
        <v>3369958</v>
      </c>
      <c r="Q77" s="288">
        <v>4212448</v>
      </c>
      <c r="R77" s="153"/>
      <c r="S77" s="138"/>
    </row>
    <row r="78" spans="1:19" ht="21" customHeight="1" x14ac:dyDescent="0.25">
      <c r="A78" s="146">
        <v>59</v>
      </c>
      <c r="B78" s="27" t="s">
        <v>87</v>
      </c>
      <c r="C78" s="147" t="s">
        <v>138</v>
      </c>
      <c r="D78" s="148" t="s">
        <v>146</v>
      </c>
      <c r="E78" s="149">
        <f t="shared" si="0"/>
        <v>26041628</v>
      </c>
      <c r="F78" s="288">
        <v>1689525</v>
      </c>
      <c r="G78" s="288">
        <v>2815875</v>
      </c>
      <c r="H78" s="288">
        <v>2252700</v>
      </c>
      <c r="I78" s="288">
        <v>1689525</v>
      </c>
      <c r="J78" s="288">
        <v>2815875</v>
      </c>
      <c r="K78" s="288">
        <v>2273558</v>
      </c>
      <c r="L78" s="288">
        <v>2841948</v>
      </c>
      <c r="M78" s="288">
        <v>2273558</v>
      </c>
      <c r="N78" s="288">
        <v>2273558</v>
      </c>
      <c r="O78" s="288">
        <v>2273558</v>
      </c>
      <c r="P78" s="288">
        <v>2841948</v>
      </c>
      <c r="Q78" s="288"/>
      <c r="R78" s="152"/>
      <c r="S78" s="138"/>
    </row>
    <row r="79" spans="1:19" ht="21" customHeight="1" x14ac:dyDescent="0.25">
      <c r="A79" s="146">
        <v>60</v>
      </c>
      <c r="B79" s="27" t="s">
        <v>473</v>
      </c>
      <c r="C79" s="147" t="s">
        <v>501</v>
      </c>
      <c r="D79" s="148" t="s">
        <v>146</v>
      </c>
      <c r="E79" s="149">
        <f t="shared" si="0"/>
        <v>36469409</v>
      </c>
      <c r="F79" s="288">
        <v>3300703</v>
      </c>
      <c r="G79" s="288">
        <v>3300703</v>
      </c>
      <c r="H79" s="288">
        <v>4125879</v>
      </c>
      <c r="I79" s="288">
        <v>2475527</v>
      </c>
      <c r="J79" s="288">
        <v>4125879</v>
      </c>
      <c r="K79" s="288">
        <v>4161026</v>
      </c>
      <c r="L79" s="288">
        <v>3328820</v>
      </c>
      <c r="M79" s="288">
        <v>4161026</v>
      </c>
      <c r="N79" s="288">
        <v>4161026</v>
      </c>
      <c r="O79" s="288">
        <v>3328820</v>
      </c>
      <c r="P79" s="288"/>
      <c r="Q79" s="288"/>
      <c r="R79" s="152"/>
      <c r="S79" s="138"/>
    </row>
    <row r="80" spans="1:19" ht="21" customHeight="1" x14ac:dyDescent="0.25">
      <c r="A80" s="146">
        <v>61</v>
      </c>
      <c r="B80" s="27" t="s">
        <v>88</v>
      </c>
      <c r="C80" s="147" t="s">
        <v>139</v>
      </c>
      <c r="D80" s="148" t="s">
        <v>146</v>
      </c>
      <c r="E80" s="149">
        <f t="shared" si="0"/>
        <v>0</v>
      </c>
      <c r="F80" s="288">
        <v>0</v>
      </c>
      <c r="G80" s="288">
        <v>0</v>
      </c>
      <c r="H80" s="288">
        <v>0</v>
      </c>
      <c r="I80" s="288">
        <v>0</v>
      </c>
      <c r="J80" s="288">
        <v>0</v>
      </c>
      <c r="K80" s="288">
        <v>0</v>
      </c>
      <c r="L80" s="288">
        <v>0</v>
      </c>
      <c r="M80" s="288">
        <v>0</v>
      </c>
      <c r="N80" s="288">
        <v>0</v>
      </c>
      <c r="O80" s="288">
        <v>0</v>
      </c>
      <c r="P80" s="288">
        <v>0</v>
      </c>
      <c r="Q80" s="288">
        <v>0</v>
      </c>
      <c r="R80" s="152"/>
      <c r="S80" s="138"/>
    </row>
    <row r="81" spans="1:20" ht="21" customHeight="1" x14ac:dyDescent="0.25">
      <c r="A81" s="146">
        <v>62</v>
      </c>
      <c r="B81" s="31" t="s">
        <v>89</v>
      </c>
      <c r="C81" s="147" t="s">
        <v>140</v>
      </c>
      <c r="D81" s="148" t="s">
        <v>146</v>
      </c>
      <c r="E81" s="149">
        <f t="shared" si="0"/>
        <v>6149673</v>
      </c>
      <c r="F81" s="288">
        <v>1434909</v>
      </c>
      <c r="G81" s="288">
        <v>1076182</v>
      </c>
      <c r="H81" s="288">
        <v>1076182</v>
      </c>
      <c r="I81" s="288">
        <v>0</v>
      </c>
      <c r="J81" s="288">
        <v>0</v>
      </c>
      <c r="K81" s="288">
        <v>0</v>
      </c>
      <c r="L81" s="288">
        <v>0</v>
      </c>
      <c r="M81" s="288">
        <v>0</v>
      </c>
      <c r="N81" s="288">
        <v>0</v>
      </c>
      <c r="O81" s="288">
        <v>1024935</v>
      </c>
      <c r="P81" s="288">
        <v>1537465</v>
      </c>
      <c r="Q81" s="288">
        <v>0</v>
      </c>
      <c r="R81" s="153"/>
      <c r="S81" s="138"/>
    </row>
    <row r="82" spans="1:20" ht="21" customHeight="1" x14ac:dyDescent="0.25">
      <c r="A82" s="146">
        <v>63</v>
      </c>
      <c r="B82" s="27" t="s">
        <v>90</v>
      </c>
      <c r="C82" s="147" t="s">
        <v>141</v>
      </c>
      <c r="D82" s="148" t="s">
        <v>146</v>
      </c>
      <c r="E82" s="149">
        <f t="shared" si="0"/>
        <v>30240285</v>
      </c>
      <c r="F82" s="288">
        <v>0</v>
      </c>
      <c r="G82" s="288">
        <v>2950272</v>
      </c>
      <c r="H82" s="288">
        <v>2212704</v>
      </c>
      <c r="I82" s="288">
        <v>2950272</v>
      </c>
      <c r="J82" s="288">
        <v>3687839</v>
      </c>
      <c r="K82" s="288">
        <v>2950272</v>
      </c>
      <c r="L82" s="288">
        <v>2950272</v>
      </c>
      <c r="M82" s="288">
        <v>2950272</v>
      </c>
      <c r="N82" s="288">
        <v>2212704</v>
      </c>
      <c r="O82" s="288">
        <v>3687839</v>
      </c>
      <c r="P82" s="288">
        <v>3687839</v>
      </c>
      <c r="Q82" s="288"/>
      <c r="R82" s="160"/>
      <c r="S82" s="138"/>
    </row>
    <row r="83" spans="1:20" ht="21" customHeight="1" x14ac:dyDescent="0.25">
      <c r="A83" s="146">
        <v>64</v>
      </c>
      <c r="B83" s="27" t="s">
        <v>91</v>
      </c>
      <c r="C83" s="147" t="s">
        <v>142</v>
      </c>
      <c r="D83" s="148" t="s">
        <v>146</v>
      </c>
      <c r="E83" s="149">
        <f t="shared" si="0"/>
        <v>19964400</v>
      </c>
      <c r="F83" s="288">
        <v>1777582</v>
      </c>
      <c r="G83" s="288">
        <v>2221977</v>
      </c>
      <c r="H83" s="288">
        <v>0</v>
      </c>
      <c r="I83" s="288">
        <v>1333186</v>
      </c>
      <c r="J83" s="288">
        <v>1777582</v>
      </c>
      <c r="K83" s="288">
        <v>2221977</v>
      </c>
      <c r="L83" s="288">
        <v>1333186</v>
      </c>
      <c r="M83" s="288">
        <v>1777582</v>
      </c>
      <c r="N83" s="288">
        <v>1880332</v>
      </c>
      <c r="O83" s="288">
        <v>1880332</v>
      </c>
      <c r="P83" s="288">
        <v>1410249</v>
      </c>
      <c r="Q83" s="288">
        <v>2350415</v>
      </c>
      <c r="R83" s="152"/>
      <c r="S83" s="138"/>
    </row>
    <row r="84" spans="1:20" ht="21" customHeight="1" x14ac:dyDescent="0.25">
      <c r="A84" s="146">
        <v>65</v>
      </c>
      <c r="B84" s="26" t="s">
        <v>92</v>
      </c>
      <c r="C84" s="147" t="s">
        <v>143</v>
      </c>
      <c r="D84" s="148" t="s">
        <v>146</v>
      </c>
      <c r="E84" s="149">
        <f t="shared" si="0"/>
        <v>15982825</v>
      </c>
      <c r="F84" s="288">
        <v>1024935</v>
      </c>
      <c r="G84" s="288">
        <v>1366580</v>
      </c>
      <c r="H84" s="288">
        <v>1469331</v>
      </c>
      <c r="I84" s="288">
        <v>1836663</v>
      </c>
      <c r="J84" s="288">
        <v>1469331</v>
      </c>
      <c r="K84" s="288">
        <v>1101998</v>
      </c>
      <c r="L84" s="288">
        <v>1469331</v>
      </c>
      <c r="M84" s="288">
        <v>1836663</v>
      </c>
      <c r="N84" s="288">
        <v>1469331</v>
      </c>
      <c r="O84" s="288">
        <v>1469331</v>
      </c>
      <c r="P84" s="288">
        <v>0</v>
      </c>
      <c r="Q84" s="288">
        <v>1469331</v>
      </c>
      <c r="R84" s="152"/>
      <c r="S84" s="138"/>
    </row>
    <row r="85" spans="1:20" ht="21" customHeight="1" x14ac:dyDescent="0.25">
      <c r="A85" s="146">
        <v>66</v>
      </c>
      <c r="B85" s="29" t="s">
        <v>93</v>
      </c>
      <c r="C85" s="147" t="s">
        <v>144</v>
      </c>
      <c r="D85" s="148" t="s">
        <v>146</v>
      </c>
      <c r="E85" s="149">
        <f t="shared" ref="E85:E86" si="1">SUM(F85:Q85)</f>
        <v>14107628</v>
      </c>
      <c r="F85" s="288">
        <v>1579787</v>
      </c>
      <c r="G85" s="288">
        <v>947872</v>
      </c>
      <c r="H85" s="288">
        <v>1263830</v>
      </c>
      <c r="I85" s="288">
        <v>1263830</v>
      </c>
      <c r="J85" s="288">
        <v>1263830</v>
      </c>
      <c r="K85" s="288">
        <v>0</v>
      </c>
      <c r="L85" s="288">
        <v>1579787</v>
      </c>
      <c r="M85" s="288">
        <v>947872</v>
      </c>
      <c r="N85" s="288">
        <v>1263830</v>
      </c>
      <c r="O85" s="288">
        <v>1263830</v>
      </c>
      <c r="P85" s="288">
        <v>1366580</v>
      </c>
      <c r="Q85" s="288">
        <v>1366580</v>
      </c>
      <c r="R85" s="152"/>
      <c r="S85" s="138">
        <f>0.2*1490</f>
        <v>298</v>
      </c>
    </row>
    <row r="86" spans="1:20" ht="21" customHeight="1" x14ac:dyDescent="0.25">
      <c r="A86" s="146">
        <v>67</v>
      </c>
      <c r="B86" s="27" t="s">
        <v>94</v>
      </c>
      <c r="C86" s="147" t="s">
        <v>145</v>
      </c>
      <c r="D86" s="148" t="s">
        <v>146</v>
      </c>
      <c r="E86" s="149">
        <f t="shared" si="1"/>
        <v>16899871</v>
      </c>
      <c r="F86" s="288">
        <v>1572081</v>
      </c>
      <c r="G86" s="288">
        <v>1572081</v>
      </c>
      <c r="H86" s="288">
        <v>1965101</v>
      </c>
      <c r="I86" s="288">
        <v>1572081</v>
      </c>
      <c r="J86" s="288">
        <v>1179061</v>
      </c>
      <c r="K86" s="288">
        <v>1572081</v>
      </c>
      <c r="L86" s="288">
        <v>1572081</v>
      </c>
      <c r="M86" s="288">
        <v>1572081</v>
      </c>
      <c r="N86" s="288">
        <v>1965101</v>
      </c>
      <c r="O86" s="288">
        <v>1179061</v>
      </c>
      <c r="P86" s="288">
        <v>0</v>
      </c>
      <c r="Q86" s="288">
        <v>1179061</v>
      </c>
      <c r="R86" s="152"/>
      <c r="S86" s="138"/>
    </row>
    <row r="87" spans="1:20" ht="27.75" customHeight="1" x14ac:dyDescent="0.25">
      <c r="A87" s="405" t="s">
        <v>387</v>
      </c>
      <c r="B87" s="406" t="s">
        <v>388</v>
      </c>
      <c r="C87" s="407"/>
      <c r="D87" s="408"/>
      <c r="E87" s="409">
        <v>0</v>
      </c>
      <c r="F87" s="409">
        <v>0</v>
      </c>
      <c r="G87" s="409"/>
      <c r="H87" s="409"/>
      <c r="I87" s="409"/>
      <c r="J87" s="409"/>
      <c r="K87" s="409"/>
      <c r="L87" s="409"/>
      <c r="M87" s="409"/>
      <c r="N87" s="409"/>
      <c r="O87" s="409"/>
      <c r="P87" s="409"/>
      <c r="Q87" s="409"/>
      <c r="R87" s="410"/>
      <c r="S87" s="150" t="e">
        <f>F18-#REF!</f>
        <v>#REF!</v>
      </c>
    </row>
    <row r="88" spans="1:20" s="235" customFormat="1" ht="21.75" customHeight="1" x14ac:dyDescent="0.2">
      <c r="A88" s="375" t="s">
        <v>490</v>
      </c>
      <c r="B88" s="375"/>
      <c r="C88" s="375"/>
      <c r="D88" s="375"/>
      <c r="E88" s="375"/>
      <c r="F88" s="375"/>
      <c r="G88" s="375"/>
      <c r="H88" s="375"/>
      <c r="I88" s="375"/>
      <c r="J88" s="375"/>
      <c r="K88" s="375"/>
      <c r="L88" s="375"/>
      <c r="M88" s="375"/>
      <c r="N88" s="375"/>
      <c r="O88" s="375"/>
      <c r="P88" s="375"/>
      <c r="Q88" s="375"/>
      <c r="R88" s="375"/>
      <c r="S88" s="234"/>
    </row>
    <row r="89" spans="1:20" ht="19.5" customHeight="1" x14ac:dyDescent="0.25">
      <c r="A89" s="411"/>
      <c r="B89" s="411"/>
      <c r="C89" s="411"/>
      <c r="D89" s="411"/>
      <c r="E89" s="345"/>
      <c r="F89" s="345"/>
      <c r="G89" s="345"/>
      <c r="H89" s="345"/>
      <c r="I89" s="345"/>
      <c r="J89" s="345"/>
      <c r="K89" s="345"/>
      <c r="L89" s="345"/>
      <c r="M89" s="345"/>
      <c r="N89" s="345"/>
      <c r="O89" s="345"/>
      <c r="P89" s="345"/>
      <c r="Q89" s="345"/>
      <c r="R89" s="345"/>
      <c r="S89" s="150"/>
    </row>
    <row r="90" spans="1:20" ht="15.4" hidden="1" customHeight="1" x14ac:dyDescent="0.25">
      <c r="A90" s="320" t="s">
        <v>27</v>
      </c>
      <c r="B90" s="376" t="s">
        <v>148</v>
      </c>
      <c r="C90" s="377"/>
      <c r="D90" s="325" t="s">
        <v>30</v>
      </c>
      <c r="E90" s="326"/>
      <c r="F90" s="326"/>
      <c r="G90" s="326"/>
      <c r="H90" s="326"/>
      <c r="I90" s="326"/>
      <c r="J90" s="326"/>
      <c r="K90" s="326"/>
      <c r="L90" s="326"/>
      <c r="M90" s="326"/>
      <c r="N90" s="326"/>
      <c r="O90" s="327"/>
      <c r="P90" s="309" t="s">
        <v>41</v>
      </c>
      <c r="Q90" s="412" t="s">
        <v>31</v>
      </c>
      <c r="R90" s="373" t="s">
        <v>9</v>
      </c>
      <c r="S90" s="170"/>
    </row>
    <row r="91" spans="1:20" ht="53.25" hidden="1" customHeight="1" x14ac:dyDescent="0.25">
      <c r="A91" s="320"/>
      <c r="B91" s="378"/>
      <c r="C91" s="379"/>
      <c r="D91" s="49" t="s">
        <v>32</v>
      </c>
      <c r="E91" s="50" t="s">
        <v>33</v>
      </c>
      <c r="F91" s="50" t="s">
        <v>34</v>
      </c>
      <c r="G91" s="50" t="s">
        <v>35</v>
      </c>
      <c r="H91" s="50"/>
      <c r="I91" s="50"/>
      <c r="J91" s="50"/>
      <c r="K91" s="50"/>
      <c r="L91" s="50"/>
      <c r="M91" s="50" t="s">
        <v>150</v>
      </c>
      <c r="N91" s="50" t="s">
        <v>36</v>
      </c>
      <c r="O91" s="50" t="s">
        <v>149</v>
      </c>
      <c r="P91" s="310"/>
      <c r="Q91" s="413"/>
      <c r="R91" s="374"/>
      <c r="S91" s="170"/>
    </row>
    <row r="92" spans="1:20" s="24" customFormat="1" ht="15.4" hidden="1" customHeight="1" x14ac:dyDescent="0.25">
      <c r="A92" s="51" t="s">
        <v>37</v>
      </c>
      <c r="B92" s="330" t="s">
        <v>424</v>
      </c>
      <c r="C92" s="331"/>
      <c r="D92" s="52">
        <f t="shared" ref="D92:O92" si="2">SUM(D93:D98)</f>
        <v>-2.06</v>
      </c>
      <c r="E92" s="52">
        <f t="shared" si="2"/>
        <v>0</v>
      </c>
      <c r="F92" s="52">
        <f t="shared" si="2"/>
        <v>-0.6</v>
      </c>
      <c r="G92" s="53">
        <f t="shared" si="2"/>
        <v>-1.8920000000000001</v>
      </c>
      <c r="H92" s="259"/>
      <c r="I92" s="259"/>
      <c r="J92" s="259"/>
      <c r="K92" s="259"/>
      <c r="L92" s="259"/>
      <c r="M92" s="54">
        <f t="shared" si="2"/>
        <v>0</v>
      </c>
      <c r="N92" s="52">
        <f t="shared" si="2"/>
        <v>0</v>
      </c>
      <c r="O92" s="55">
        <f t="shared" si="2"/>
        <v>2</v>
      </c>
      <c r="P92" s="56">
        <f>SUM(P93:P98)</f>
        <v>-2.5520000000000005</v>
      </c>
      <c r="Q92" s="414">
        <f>SUM(Q93:Q98)</f>
        <v>-3802480</v>
      </c>
      <c r="R92" s="154"/>
      <c r="S92" s="23"/>
      <c r="T92" s="25">
        <f>Q92-S92</f>
        <v>-3802480</v>
      </c>
    </row>
    <row r="93" spans="1:20" ht="15.4" hidden="1" customHeight="1" x14ac:dyDescent="0.25">
      <c r="A93" s="59">
        <v>1</v>
      </c>
      <c r="B93" s="415" t="s">
        <v>73</v>
      </c>
      <c r="C93" s="416"/>
      <c r="D93" s="60">
        <v>-2.06</v>
      </c>
      <c r="E93" s="60"/>
      <c r="F93" s="60">
        <v>-0.3</v>
      </c>
      <c r="G93" s="61">
        <f>-2.06*40%</f>
        <v>-0.82400000000000007</v>
      </c>
      <c r="H93" s="61"/>
      <c r="I93" s="61"/>
      <c r="J93" s="61"/>
      <c r="K93" s="61"/>
      <c r="L93" s="61"/>
      <c r="M93" s="62"/>
      <c r="N93" s="63"/>
      <c r="O93" s="69"/>
      <c r="P93" s="65">
        <f>SUM(D93:O93)</f>
        <v>-3.1840000000000002</v>
      </c>
      <c r="Q93" s="417">
        <f>P93*1490000</f>
        <v>-4744160</v>
      </c>
      <c r="R93" s="155" t="s">
        <v>418</v>
      </c>
      <c r="S93" s="170"/>
    </row>
    <row r="94" spans="1:20" ht="15.4" hidden="1" customHeight="1" x14ac:dyDescent="0.25">
      <c r="A94" s="59">
        <v>2</v>
      </c>
      <c r="B94" s="415" t="s">
        <v>147</v>
      </c>
      <c r="C94" s="416"/>
      <c r="D94" s="60"/>
      <c r="E94" s="60"/>
      <c r="F94" s="60">
        <v>-0.3</v>
      </c>
      <c r="G94" s="61">
        <f>-2.67*40%</f>
        <v>-1.0680000000000001</v>
      </c>
      <c r="H94" s="61"/>
      <c r="I94" s="61"/>
      <c r="J94" s="61"/>
      <c r="K94" s="61"/>
      <c r="L94" s="61"/>
      <c r="M94" s="62"/>
      <c r="N94" s="68"/>
      <c r="O94" s="140"/>
      <c r="P94" s="65">
        <f t="shared" ref="P94:P98" si="3">SUM(D94:O94)</f>
        <v>-1.3680000000000001</v>
      </c>
      <c r="Q94" s="417">
        <f t="shared" ref="Q94:Q98" si="4">P94*1490000</f>
        <v>-2038320.0000000002</v>
      </c>
      <c r="R94" s="156" t="s">
        <v>422</v>
      </c>
      <c r="S94" s="170"/>
      <c r="T94" s="298">
        <f>T92/1490000</f>
        <v>-2.552</v>
      </c>
    </row>
    <row r="95" spans="1:20" ht="15.4" hidden="1" customHeight="1" x14ac:dyDescent="0.25">
      <c r="A95" s="59">
        <v>3</v>
      </c>
      <c r="B95" s="415" t="s">
        <v>420</v>
      </c>
      <c r="C95" s="416"/>
      <c r="D95" s="60"/>
      <c r="E95" s="60"/>
      <c r="F95" s="60"/>
      <c r="G95" s="61"/>
      <c r="H95" s="61"/>
      <c r="I95" s="61"/>
      <c r="J95" s="61"/>
      <c r="K95" s="61"/>
      <c r="L95" s="61"/>
      <c r="M95" s="63"/>
      <c r="N95" s="68"/>
      <c r="O95" s="141">
        <v>1</v>
      </c>
      <c r="P95" s="142">
        <f t="shared" si="3"/>
        <v>1</v>
      </c>
      <c r="Q95" s="417">
        <f t="shared" si="4"/>
        <v>1490000</v>
      </c>
      <c r="R95" s="156" t="s">
        <v>423</v>
      </c>
      <c r="S95" s="170"/>
    </row>
    <row r="96" spans="1:20" ht="15.75" hidden="1" customHeight="1" x14ac:dyDescent="0.25">
      <c r="A96" s="59">
        <v>4</v>
      </c>
      <c r="B96" s="415" t="s">
        <v>421</v>
      </c>
      <c r="C96" s="416"/>
      <c r="D96" s="60"/>
      <c r="E96" s="60"/>
      <c r="F96" s="60"/>
      <c r="G96" s="61"/>
      <c r="H96" s="61"/>
      <c r="I96" s="61"/>
      <c r="J96" s="61"/>
      <c r="K96" s="61"/>
      <c r="L96" s="61"/>
      <c r="M96" s="62"/>
      <c r="N96" s="68"/>
      <c r="O96" s="141">
        <v>1</v>
      </c>
      <c r="P96" s="142">
        <f t="shared" si="3"/>
        <v>1</v>
      </c>
      <c r="Q96" s="417">
        <f t="shared" si="4"/>
        <v>1490000</v>
      </c>
      <c r="R96" s="157" t="s">
        <v>423</v>
      </c>
      <c r="S96" s="170"/>
    </row>
    <row r="97" spans="1:19" ht="15.75" hidden="1" customHeight="1" x14ac:dyDescent="0.25">
      <c r="A97" s="59">
        <v>5</v>
      </c>
      <c r="B97" s="418"/>
      <c r="C97" s="418"/>
      <c r="D97" s="60"/>
      <c r="E97" s="60"/>
      <c r="F97" s="60"/>
      <c r="G97" s="61"/>
      <c r="H97" s="61"/>
      <c r="I97" s="61"/>
      <c r="J97" s="61"/>
      <c r="K97" s="61"/>
      <c r="L97" s="61"/>
      <c r="M97" s="62"/>
      <c r="N97" s="68"/>
      <c r="O97" s="69"/>
      <c r="P97" s="65">
        <f t="shared" si="3"/>
        <v>0</v>
      </c>
      <c r="Q97" s="417">
        <f t="shared" si="4"/>
        <v>0</v>
      </c>
      <c r="R97" s="158"/>
      <c r="S97" s="170"/>
    </row>
    <row r="98" spans="1:19" ht="15.75" hidden="1" customHeight="1" x14ac:dyDescent="0.25">
      <c r="A98" s="70">
        <v>6</v>
      </c>
      <c r="B98" s="419"/>
      <c r="C98" s="419"/>
      <c r="D98" s="71"/>
      <c r="E98" s="71"/>
      <c r="F98" s="71"/>
      <c r="G98" s="72"/>
      <c r="H98" s="72"/>
      <c r="I98" s="72"/>
      <c r="J98" s="72"/>
      <c r="K98" s="72"/>
      <c r="L98" s="72"/>
      <c r="M98" s="73"/>
      <c r="N98" s="74"/>
      <c r="O98" s="75"/>
      <c r="P98" s="76">
        <f t="shared" si="3"/>
        <v>0</v>
      </c>
      <c r="Q98" s="420">
        <f t="shared" si="4"/>
        <v>0</v>
      </c>
      <c r="R98" s="159"/>
      <c r="S98" s="170"/>
    </row>
    <row r="99" spans="1:19" ht="18.75" customHeight="1" x14ac:dyDescent="0.25">
      <c r="A99" s="421"/>
      <c r="B99" s="421"/>
      <c r="C99" s="421"/>
      <c r="D99" s="421"/>
      <c r="E99" s="421"/>
      <c r="F99" s="421"/>
      <c r="G99" s="421"/>
      <c r="H99" s="421"/>
      <c r="I99" s="421"/>
      <c r="J99" s="421"/>
      <c r="K99" s="421"/>
      <c r="L99" s="421"/>
      <c r="M99" s="422" t="s">
        <v>40</v>
      </c>
      <c r="N99" s="422"/>
      <c r="O99" s="422"/>
      <c r="P99" s="422"/>
      <c r="Q99" s="422"/>
      <c r="R99" s="422"/>
      <c r="S99" s="170"/>
    </row>
    <row r="100" spans="1:19" ht="15.4" customHeight="1" x14ac:dyDescent="0.25">
      <c r="A100" s="369" t="s">
        <v>19</v>
      </c>
      <c r="B100" s="369"/>
      <c r="C100" s="369"/>
      <c r="E100" s="369" t="s">
        <v>20</v>
      </c>
      <c r="F100" s="369"/>
      <c r="G100" s="171"/>
      <c r="H100" s="171"/>
      <c r="I100" s="171"/>
      <c r="J100" s="171"/>
      <c r="K100" s="171"/>
      <c r="L100" s="171"/>
      <c r="M100" s="369" t="s">
        <v>21</v>
      </c>
      <c r="N100" s="369"/>
      <c r="O100" s="369"/>
      <c r="P100" s="369"/>
      <c r="Q100" s="369"/>
      <c r="R100" s="369"/>
      <c r="S100" s="170"/>
    </row>
    <row r="101" spans="1:19" ht="15.4" customHeight="1" x14ac:dyDescent="0.25">
      <c r="A101" s="172"/>
      <c r="B101" s="423"/>
      <c r="C101" s="424"/>
      <c r="E101" s="423"/>
      <c r="F101" s="423"/>
      <c r="G101" s="423"/>
      <c r="H101" s="423"/>
      <c r="I101" s="423"/>
      <c r="J101" s="423"/>
      <c r="K101" s="423"/>
      <c r="L101" s="423"/>
      <c r="N101" s="423"/>
      <c r="O101" s="172"/>
      <c r="P101" s="423"/>
      <c r="Q101" s="423"/>
      <c r="R101" s="425"/>
      <c r="S101" s="170"/>
    </row>
    <row r="102" spans="1:19" ht="40.5" customHeight="1" x14ac:dyDescent="0.25">
      <c r="A102" s="172"/>
      <c r="B102" s="172"/>
      <c r="E102" s="172"/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386"/>
      <c r="S102" s="170"/>
    </row>
    <row r="103" spans="1:19" ht="18" customHeight="1" x14ac:dyDescent="0.25">
      <c r="A103" s="426" t="s">
        <v>152</v>
      </c>
      <c r="B103" s="426"/>
      <c r="C103" s="426"/>
      <c r="E103" s="426" t="s">
        <v>153</v>
      </c>
      <c r="F103" s="426"/>
      <c r="G103" s="427"/>
      <c r="H103" s="427"/>
      <c r="I103" s="427"/>
      <c r="J103" s="427"/>
      <c r="K103" s="427"/>
      <c r="L103" s="427"/>
      <c r="M103" s="426" t="s">
        <v>44</v>
      </c>
      <c r="N103" s="426"/>
      <c r="O103" s="426"/>
      <c r="P103" s="426"/>
      <c r="Q103" s="426"/>
      <c r="R103" s="426"/>
      <c r="S103" s="170"/>
    </row>
    <row r="104" spans="1:19" ht="6.75" customHeight="1" x14ac:dyDescent="0.25">
      <c r="A104" s="174"/>
      <c r="B104" s="174"/>
      <c r="C104" s="174"/>
      <c r="D104" s="175"/>
      <c r="E104" s="174"/>
      <c r="F104" s="174"/>
      <c r="G104" s="174"/>
      <c r="H104" s="174"/>
      <c r="I104" s="174"/>
      <c r="J104" s="174"/>
      <c r="K104" s="174"/>
      <c r="L104" s="174"/>
      <c r="N104" s="171"/>
      <c r="O104" s="174"/>
      <c r="P104" s="174"/>
      <c r="Q104" s="174"/>
      <c r="R104" s="425"/>
      <c r="S104" s="170"/>
    </row>
    <row r="105" spans="1:19" ht="26.25" customHeight="1" x14ac:dyDescent="0.25">
      <c r="A105" s="367" t="s">
        <v>22</v>
      </c>
      <c r="B105" s="367"/>
      <c r="C105" s="367"/>
      <c r="D105" s="367"/>
      <c r="E105" s="367"/>
      <c r="F105" s="367"/>
      <c r="G105" s="367"/>
      <c r="H105" s="367"/>
      <c r="I105" s="367"/>
      <c r="J105" s="367"/>
      <c r="K105" s="367"/>
      <c r="L105" s="367"/>
      <c r="M105" s="367"/>
      <c r="N105" s="367"/>
      <c r="O105" s="367"/>
      <c r="P105" s="367"/>
      <c r="Q105" s="367"/>
      <c r="R105" s="367"/>
      <c r="S105" s="170"/>
    </row>
    <row r="106" spans="1:19" ht="15.4" customHeight="1" x14ac:dyDescent="0.25">
      <c r="A106" s="174"/>
      <c r="B106" s="174"/>
      <c r="C106" s="174"/>
      <c r="D106" s="174"/>
      <c r="E106" s="174"/>
      <c r="F106" s="174"/>
      <c r="G106" s="368" t="s">
        <v>24</v>
      </c>
      <c r="H106" s="368"/>
      <c r="I106" s="368"/>
      <c r="J106" s="368"/>
      <c r="K106" s="368"/>
      <c r="L106" s="368"/>
      <c r="M106" s="368"/>
      <c r="N106" s="368"/>
      <c r="O106" s="368"/>
      <c r="P106" s="368"/>
      <c r="Q106" s="368"/>
      <c r="R106" s="368"/>
      <c r="S106" s="170"/>
    </row>
    <row r="107" spans="1:19" ht="15.75" customHeight="1" x14ac:dyDescent="0.25">
      <c r="A107" s="172"/>
      <c r="B107" s="369" t="s">
        <v>23</v>
      </c>
      <c r="C107" s="369"/>
      <c r="D107" s="369"/>
      <c r="E107" s="172"/>
      <c r="F107" s="172"/>
      <c r="G107" s="369" t="s">
        <v>39</v>
      </c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170"/>
    </row>
    <row r="108" spans="1:19" ht="18.75" customHeight="1" x14ac:dyDescent="0.25">
      <c r="A108" s="171"/>
      <c r="B108" s="369"/>
      <c r="C108" s="369"/>
      <c r="D108" s="369"/>
      <c r="E108" s="172"/>
      <c r="F108" s="172"/>
      <c r="G108" s="369"/>
      <c r="H108" s="369"/>
      <c r="I108" s="369"/>
      <c r="J108" s="369"/>
      <c r="K108" s="369"/>
      <c r="L108" s="369"/>
      <c r="M108" s="369"/>
      <c r="N108" s="369"/>
      <c r="O108" s="369"/>
      <c r="P108" s="369"/>
      <c r="Q108" s="369"/>
      <c r="R108" s="369"/>
      <c r="S108" s="170"/>
    </row>
    <row r="109" spans="1:19" ht="12.75" customHeight="1" x14ac:dyDescent="0.25">
      <c r="A109" s="172"/>
      <c r="B109" s="172"/>
      <c r="C109" s="172"/>
      <c r="D109" s="172"/>
      <c r="E109" s="172"/>
      <c r="F109" s="172"/>
      <c r="G109" s="369"/>
      <c r="H109" s="369"/>
      <c r="I109" s="369"/>
      <c r="J109" s="369"/>
      <c r="K109" s="369"/>
      <c r="L109" s="369"/>
      <c r="M109" s="369"/>
      <c r="N109" s="369"/>
      <c r="O109" s="369"/>
      <c r="P109" s="369"/>
      <c r="Q109" s="369"/>
      <c r="R109" s="369"/>
      <c r="S109" s="170"/>
    </row>
    <row r="110" spans="1:19" ht="15.4" customHeight="1" x14ac:dyDescent="0.25">
      <c r="A110" s="358"/>
      <c r="B110" s="358"/>
      <c r="C110" s="358"/>
      <c r="D110" s="358"/>
      <c r="E110" s="358"/>
      <c r="F110" s="358"/>
      <c r="G110" s="358"/>
      <c r="H110" s="358"/>
      <c r="I110" s="358"/>
      <c r="J110" s="358"/>
      <c r="K110" s="358"/>
      <c r="L110" s="358"/>
      <c r="M110" s="358"/>
      <c r="N110" s="370"/>
      <c r="O110" s="370"/>
      <c r="P110" s="370"/>
      <c r="Q110" s="370"/>
      <c r="R110" s="370"/>
      <c r="S110" s="170"/>
    </row>
    <row r="111" spans="1:19" x14ac:dyDescent="0.25">
      <c r="D111" s="428" t="s">
        <v>435</v>
      </c>
    </row>
  </sheetData>
  <mergeCells count="55">
    <mergeCell ref="A105:R105"/>
    <mergeCell ref="G106:R106"/>
    <mergeCell ref="B107:D108"/>
    <mergeCell ref="G107:R109"/>
    <mergeCell ref="A110:M110"/>
    <mergeCell ref="N110:R110"/>
    <mergeCell ref="A103:C103"/>
    <mergeCell ref="E103:F103"/>
    <mergeCell ref="M103:R103"/>
    <mergeCell ref="B92:C92"/>
    <mergeCell ref="B93:C93"/>
    <mergeCell ref="B94:C94"/>
    <mergeCell ref="B95:C95"/>
    <mergeCell ref="B96:C96"/>
    <mergeCell ref="B97:C97"/>
    <mergeCell ref="B98:C98"/>
    <mergeCell ref="M99:R99"/>
    <mergeCell ref="A100:C100"/>
    <mergeCell ref="E100:F100"/>
    <mergeCell ref="M100:R100"/>
    <mergeCell ref="R90:R91"/>
    <mergeCell ref="C17:D17"/>
    <mergeCell ref="B18:D18"/>
    <mergeCell ref="B19:D19"/>
    <mergeCell ref="B87:D87"/>
    <mergeCell ref="A88:R88"/>
    <mergeCell ref="A89:D89"/>
    <mergeCell ref="E89:R89"/>
    <mergeCell ref="A90:A91"/>
    <mergeCell ref="B90:C91"/>
    <mergeCell ref="D90:O90"/>
    <mergeCell ref="P90:P91"/>
    <mergeCell ref="Q90:Q91"/>
    <mergeCell ref="A13:R13"/>
    <mergeCell ref="A14:P14"/>
    <mergeCell ref="Q14:R14"/>
    <mergeCell ref="A15:A16"/>
    <mergeCell ref="B15:B16"/>
    <mergeCell ref="C15:D15"/>
    <mergeCell ref="E15:E16"/>
    <mergeCell ref="F15:Q15"/>
    <mergeCell ref="R15:R16"/>
    <mergeCell ref="A11:D11"/>
    <mergeCell ref="E11:R11"/>
    <mergeCell ref="A1:M1"/>
    <mergeCell ref="A2:Q2"/>
    <mergeCell ref="A3:Q3"/>
    <mergeCell ref="A4:R4"/>
    <mergeCell ref="C6:D6"/>
    <mergeCell ref="E6:G6"/>
    <mergeCell ref="A8:B8"/>
    <mergeCell ref="C8:R8"/>
    <mergeCell ref="A9:B9"/>
    <mergeCell ref="C9:R10"/>
    <mergeCell ref="A10:B10"/>
  </mergeCells>
  <printOptions horizontalCentered="1"/>
  <pageMargins left="0" right="0" top="0.19685039370078741" bottom="0" header="0.23622047244094491" footer="0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TNTT HD2020</vt:lpstr>
      <vt:lpstr>TNTT HD68.2020</vt:lpstr>
      <vt:lpstr>TNTT DP2020</vt:lpstr>
      <vt:lpstr>TNTTDSo 2020</vt:lpstr>
      <vt:lpstr>TNTT xã 2020</vt:lpstr>
      <vt:lpstr>TNTT GT2020 </vt:lpstr>
      <vt:lpstr>TNTT2020DT</vt:lpstr>
      <vt:lpstr>Sheet1</vt:lpstr>
      <vt:lpstr>'TNTT HD2020'!Print_Titles</vt:lpstr>
      <vt:lpstr>'TNTT HD68.2020'!Print_Titles</vt:lpstr>
      <vt:lpstr>'TNTT xã 2020'!Print_Titles</vt:lpstr>
      <vt:lpstr>TNTT2020DT!Print_Titles</vt:lpstr>
      <vt:lpstr>'TNTTDSo 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TOAN TIN</dc:creator>
  <cp:lastModifiedBy>A</cp:lastModifiedBy>
  <cp:lastPrinted>2020-12-22T07:05:26Z</cp:lastPrinted>
  <dcterms:created xsi:type="dcterms:W3CDTF">2020-03-30T02:13:53Z</dcterms:created>
  <dcterms:modified xsi:type="dcterms:W3CDTF">2021-01-07T02:50:22Z</dcterms:modified>
</cp:coreProperties>
</file>